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Wias\Wojtek\Wniosek kredyt pozyczka\"/>
    </mc:Choice>
  </mc:AlternateContent>
  <xr:revisionPtr revIDLastSave="0" documentId="8_{0D7296FB-3D44-4140-8A4B-E098FFE53ABD}" xr6:coauthVersionLast="47" xr6:coauthVersionMax="47" xr10:uidLastSave="{00000000-0000-0000-0000-000000000000}"/>
  <workbookProtection workbookAlgorithmName="SHA-512" workbookHashValue="N2/mLw8abbPF6JQFtH70JOrgQ56ZUtN1hQewkmWHIDKNJzx+R2qzo21nCo+niDbmpJw2fhlJV/OpHKPQbI5V6A==" workbookSaltValue="NXvO5LbdtgMMXUzRl9gwCw==" workbookSpinCount="100000" lockStructure="1"/>
  <bookViews>
    <workbookView xWindow="-120" yWindow="-120" windowWidth="51840" windowHeight="21120" xr2:uid="{94AE8F23-12F5-4571-A618-A3C673E6DBFA}"/>
  </bookViews>
  <sheets>
    <sheet name="Zbiorczo" sheetId="1" r:id="rId1"/>
    <sheet name="Załącznik 1" sheetId="2" r:id="rId2"/>
    <sheet name="Załącznik 2" sheetId="6" r:id="rId3"/>
    <sheet name="techniczny" sheetId="4" state="hidden" r:id="rId4"/>
    <sheet name="ListaJST" sheetId="5" state="hidden" r:id="rId5"/>
  </sheets>
  <definedNames>
    <definedName name="_xlnm._FilterDatabase" localSheetId="4" hidden="1">ListaJST!$A$1:$L$211</definedName>
    <definedName name="_xlnm.Print_Area" localSheetId="1">'Załącznik 1'!$A$18:$AH$91</definedName>
    <definedName name="_xlnm.Print_Area" localSheetId="2">'Załącznik 2'!$A$1:$AE$82</definedName>
    <definedName name="_xlnm.Print_Area" localSheetId="0">Zbiorczo!$A$1:$AD$77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6" l="1"/>
  <c r="F61" i="6"/>
  <c r="F43" i="6"/>
  <c r="H88" i="1"/>
  <c r="H89" i="1"/>
  <c r="F5" i="6"/>
  <c r="E5" i="6"/>
  <c r="H82" i="2"/>
  <c r="H69" i="2"/>
  <c r="H51" i="2"/>
  <c r="I22" i="2"/>
  <c r="H22" i="2"/>
  <c r="D4" i="1"/>
  <c r="C75" i="1"/>
  <c r="C80" i="6"/>
  <c r="E89" i="2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9" i="1"/>
  <c r="D38" i="1"/>
  <c r="F1" i="1"/>
  <c r="D13" i="1"/>
  <c r="G13" i="1"/>
  <c r="H90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AA45" i="1"/>
  <c r="F45" i="1"/>
  <c r="D46" i="1"/>
  <c r="D39" i="6"/>
  <c r="AE38" i="6"/>
  <c r="AE37" i="6" s="1"/>
  <c r="AD38" i="6"/>
  <c r="AD37" i="6" s="1"/>
  <c r="AC38" i="6"/>
  <c r="AB45" i="1" s="1"/>
  <c r="AB38" i="6"/>
  <c r="AB37" i="6" s="1"/>
  <c r="AA38" i="6"/>
  <c r="Z45" i="1" s="1"/>
  <c r="Z38" i="6"/>
  <c r="Z37" i="6" s="1"/>
  <c r="Y38" i="6"/>
  <c r="Y37" i="6" s="1"/>
  <c r="X38" i="6"/>
  <c r="W45" i="1" s="1"/>
  <c r="W38" i="6"/>
  <c r="V45" i="1" s="1"/>
  <c r="V38" i="6"/>
  <c r="V37" i="6" s="1"/>
  <c r="U38" i="6"/>
  <c r="U37" i="6" s="1"/>
  <c r="T38" i="6"/>
  <c r="T37" i="6" s="1"/>
  <c r="S38" i="6"/>
  <c r="S37" i="6" s="1"/>
  <c r="R38" i="6"/>
  <c r="R37" i="6" s="1"/>
  <c r="Q38" i="6"/>
  <c r="P45" i="1" s="1"/>
  <c r="P38" i="6"/>
  <c r="O45" i="1" s="1"/>
  <c r="O38" i="6"/>
  <c r="N45" i="1" s="1"/>
  <c r="N38" i="6"/>
  <c r="N37" i="6" s="1"/>
  <c r="M38" i="6"/>
  <c r="M37" i="6" s="1"/>
  <c r="L38" i="6"/>
  <c r="L37" i="6" s="1"/>
  <c r="K38" i="6"/>
  <c r="K37" i="6" s="1"/>
  <c r="J38" i="6"/>
  <c r="J37" i="6" s="1"/>
  <c r="I38" i="6"/>
  <c r="I37" i="6" s="1"/>
  <c r="H38" i="6"/>
  <c r="H37" i="6" s="1"/>
  <c r="G38" i="6"/>
  <c r="F38" i="6"/>
  <c r="F37" i="6" s="1"/>
  <c r="E38" i="6"/>
  <c r="D45" i="1" s="1"/>
  <c r="AC37" i="6"/>
  <c r="X37" i="6"/>
  <c r="Q37" i="6"/>
  <c r="E37" i="6"/>
  <c r="D36" i="6"/>
  <c r="D35" i="6"/>
  <c r="D34" i="6"/>
  <c r="D33" i="6"/>
  <c r="D32" i="6"/>
  <c r="D31" i="6"/>
  <c r="D30" i="6"/>
  <c r="D29" i="6"/>
  <c r="D28" i="6"/>
  <c r="D27" i="6"/>
  <c r="B26" i="6"/>
  <c r="C26" i="6" s="1"/>
  <c r="D26" i="6" s="1"/>
  <c r="E26" i="6" s="1"/>
  <c r="F26" i="6" s="1"/>
  <c r="G26" i="6" s="1"/>
  <c r="H26" i="6" s="1"/>
  <c r="I26" i="6" s="1"/>
  <c r="J26" i="6" s="1"/>
  <c r="K26" i="6" s="1"/>
  <c r="L26" i="6" s="1"/>
  <c r="M26" i="6" s="1"/>
  <c r="N26" i="6" s="1"/>
  <c r="O26" i="6" s="1"/>
  <c r="P26" i="6" s="1"/>
  <c r="Q26" i="6" s="1"/>
  <c r="R26" i="6" s="1"/>
  <c r="S26" i="6" s="1"/>
  <c r="T26" i="6" s="1"/>
  <c r="U26" i="6" s="1"/>
  <c r="V26" i="6" s="1"/>
  <c r="W26" i="6" s="1"/>
  <c r="X26" i="6" s="1"/>
  <c r="Y26" i="6" s="1"/>
  <c r="Z26" i="6" s="1"/>
  <c r="AA26" i="6" s="1"/>
  <c r="AB26" i="6" s="1"/>
  <c r="AC26" i="6" s="1"/>
  <c r="AD26" i="6" s="1"/>
  <c r="AE26" i="6" s="1"/>
  <c r="H94" i="1"/>
  <c r="G76" i="2"/>
  <c r="G75" i="2"/>
  <c r="G74" i="2"/>
  <c r="G73" i="2"/>
  <c r="G72" i="2"/>
  <c r="G62" i="2"/>
  <c r="G61" i="2"/>
  <c r="G59" i="2"/>
  <c r="G58" i="2"/>
  <c r="G56" i="2"/>
  <c r="G5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6" i="2"/>
  <c r="G25" i="2"/>
  <c r="G27" i="2"/>
  <c r="B4" i="1"/>
  <c r="AE70" i="6"/>
  <c r="AD70" i="6"/>
  <c r="AD69" i="6" s="1"/>
  <c r="AC70" i="6"/>
  <c r="AC69" i="6" s="1"/>
  <c r="AB70" i="6"/>
  <c r="AB69" i="6" s="1"/>
  <c r="AA70" i="6"/>
  <c r="Z70" i="6"/>
  <c r="Z69" i="6" s="1"/>
  <c r="Y70" i="6"/>
  <c r="Y69" i="6" s="1"/>
  <c r="X70" i="6"/>
  <c r="W54" i="1" s="1"/>
  <c r="W70" i="6"/>
  <c r="V54" i="1" s="1"/>
  <c r="V70" i="6"/>
  <c r="U54" i="1" s="1"/>
  <c r="U70" i="6"/>
  <c r="T54" i="1" s="1"/>
  <c r="T70" i="6"/>
  <c r="S54" i="1" s="1"/>
  <c r="S70" i="6"/>
  <c r="R54" i="1" s="1"/>
  <c r="R70" i="6"/>
  <c r="Q54" i="1" s="1"/>
  <c r="Q70" i="6"/>
  <c r="Q69" i="6" s="1"/>
  <c r="P70" i="6"/>
  <c r="P69" i="6" s="1"/>
  <c r="O70" i="6"/>
  <c r="O69" i="6" s="1"/>
  <c r="N70" i="6"/>
  <c r="M54" i="1" s="1"/>
  <c r="M70" i="6"/>
  <c r="L54" i="1" s="1"/>
  <c r="L70" i="6"/>
  <c r="K54" i="1" s="1"/>
  <c r="K70" i="6"/>
  <c r="J54" i="1" s="1"/>
  <c r="J70" i="6"/>
  <c r="I54" i="1" s="1"/>
  <c r="I70" i="6"/>
  <c r="I69" i="6" s="1"/>
  <c r="H70" i="6"/>
  <c r="H69" i="6" s="1"/>
  <c r="G70" i="6"/>
  <c r="F70" i="6"/>
  <c r="F69" i="6" s="1"/>
  <c r="E70" i="6"/>
  <c r="D54" i="1" s="1"/>
  <c r="AE57" i="6"/>
  <c r="AD52" i="1" s="1"/>
  <c r="AD57" i="6"/>
  <c r="AC52" i="1" s="1"/>
  <c r="AC57" i="6"/>
  <c r="AB52" i="1" s="1"/>
  <c r="AB57" i="6"/>
  <c r="AA52" i="1" s="1"/>
  <c r="AA57" i="6"/>
  <c r="Z52" i="1" s="1"/>
  <c r="Z57" i="6"/>
  <c r="Y52" i="1" s="1"/>
  <c r="Y57" i="6"/>
  <c r="X52" i="1" s="1"/>
  <c r="X57" i="6"/>
  <c r="W52" i="1" s="1"/>
  <c r="W57" i="6"/>
  <c r="V57" i="6"/>
  <c r="U52" i="1" s="1"/>
  <c r="U57" i="6"/>
  <c r="T52" i="1" s="1"/>
  <c r="T57" i="6"/>
  <c r="S57" i="6"/>
  <c r="R52" i="1" s="1"/>
  <c r="R57" i="6"/>
  <c r="Q52" i="1" s="1"/>
  <c r="Q57" i="6"/>
  <c r="P52" i="1" s="1"/>
  <c r="P57" i="6"/>
  <c r="O52" i="1" s="1"/>
  <c r="O57" i="6"/>
  <c r="N52" i="1" s="1"/>
  <c r="N57" i="6"/>
  <c r="M52" i="1" s="1"/>
  <c r="M57" i="6"/>
  <c r="L52" i="1" s="1"/>
  <c r="L57" i="6"/>
  <c r="K52" i="1" s="1"/>
  <c r="K57" i="6"/>
  <c r="J52" i="1" s="1"/>
  <c r="J57" i="6"/>
  <c r="I52" i="1" s="1"/>
  <c r="I57" i="6"/>
  <c r="H52" i="1" s="1"/>
  <c r="H57" i="6"/>
  <c r="G52" i="1" s="1"/>
  <c r="G57" i="6"/>
  <c r="F52" i="1" s="1"/>
  <c r="F57" i="6"/>
  <c r="E52" i="1" s="1"/>
  <c r="AE56" i="6"/>
  <c r="AD51" i="1" s="1"/>
  <c r="AD56" i="6"/>
  <c r="AC51" i="1" s="1"/>
  <c r="AC56" i="6"/>
  <c r="AB56" i="6"/>
  <c r="AA51" i="1" s="1"/>
  <c r="AA56" i="6"/>
  <c r="Z51" i="1" s="1"/>
  <c r="Z56" i="6"/>
  <c r="Y51" i="1" s="1"/>
  <c r="Y56" i="6"/>
  <c r="X51" i="1" s="1"/>
  <c r="X56" i="6"/>
  <c r="W51" i="1" s="1"/>
  <c r="W56" i="6"/>
  <c r="V51" i="1" s="1"/>
  <c r="V56" i="6"/>
  <c r="U51" i="1" s="1"/>
  <c r="U56" i="6"/>
  <c r="T51" i="1" s="1"/>
  <c r="T56" i="6"/>
  <c r="S51" i="1" s="1"/>
  <c r="S56" i="6"/>
  <c r="R51" i="1" s="1"/>
  <c r="R56" i="6"/>
  <c r="Q51" i="1" s="1"/>
  <c r="Q56" i="6"/>
  <c r="P51" i="1" s="1"/>
  <c r="P56" i="6"/>
  <c r="O56" i="6"/>
  <c r="N51" i="1" s="1"/>
  <c r="N56" i="6"/>
  <c r="M51" i="1" s="1"/>
  <c r="M56" i="6"/>
  <c r="L51" i="1" s="1"/>
  <c r="L56" i="6"/>
  <c r="K51" i="1" s="1"/>
  <c r="K56" i="6"/>
  <c r="J56" i="6"/>
  <c r="I56" i="6"/>
  <c r="H56" i="6"/>
  <c r="G51" i="1" s="1"/>
  <c r="G56" i="6"/>
  <c r="F51" i="1" s="1"/>
  <c r="F56" i="6"/>
  <c r="E51" i="1" s="1"/>
  <c r="E57" i="6"/>
  <c r="D52" i="1" s="1"/>
  <c r="E56" i="6"/>
  <c r="D51" i="1" s="1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AH65" i="2"/>
  <c r="AD20" i="1" s="1"/>
  <c r="AG65" i="2"/>
  <c r="AC20" i="1" s="1"/>
  <c r="AF65" i="2"/>
  <c r="AB20" i="1" s="1"/>
  <c r="AE65" i="2"/>
  <c r="AA20" i="1" s="1"/>
  <c r="AD65" i="2"/>
  <c r="Z20" i="1" s="1"/>
  <c r="AC65" i="2"/>
  <c r="Y20" i="1" s="1"/>
  <c r="AB65" i="2"/>
  <c r="X20" i="1" s="1"/>
  <c r="AA65" i="2"/>
  <c r="W20" i="1" s="1"/>
  <c r="Z65" i="2"/>
  <c r="V20" i="1" s="1"/>
  <c r="Y65" i="2"/>
  <c r="U20" i="1" s="1"/>
  <c r="X65" i="2"/>
  <c r="T20" i="1" s="1"/>
  <c r="W65" i="2"/>
  <c r="S20" i="1" s="1"/>
  <c r="V65" i="2"/>
  <c r="R20" i="1" s="1"/>
  <c r="U65" i="2"/>
  <c r="Q20" i="1" s="1"/>
  <c r="T65" i="2"/>
  <c r="P20" i="1" s="1"/>
  <c r="S65" i="2"/>
  <c r="O20" i="1" s="1"/>
  <c r="R65" i="2"/>
  <c r="N20" i="1" s="1"/>
  <c r="Q65" i="2"/>
  <c r="M20" i="1" s="1"/>
  <c r="P65" i="2"/>
  <c r="L20" i="1" s="1"/>
  <c r="O65" i="2"/>
  <c r="K20" i="1" s="1"/>
  <c r="N65" i="2"/>
  <c r="J20" i="1" s="1"/>
  <c r="M65" i="2"/>
  <c r="I20" i="1" s="1"/>
  <c r="L65" i="2"/>
  <c r="H20" i="1" s="1"/>
  <c r="K65" i="2"/>
  <c r="G20" i="1" s="1"/>
  <c r="J65" i="2"/>
  <c r="F20" i="1" s="1"/>
  <c r="I65" i="2"/>
  <c r="E20" i="1" s="1"/>
  <c r="H65" i="2"/>
  <c r="D20" i="1" s="1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AE19" i="6"/>
  <c r="AE18" i="6" s="1"/>
  <c r="AD19" i="6"/>
  <c r="AD18" i="6" s="1"/>
  <c r="AC19" i="6"/>
  <c r="AB42" i="1" s="1"/>
  <c r="AB19" i="6"/>
  <c r="AB18" i="6" s="1"/>
  <c r="AA19" i="6"/>
  <c r="Z42" i="1" s="1"/>
  <c r="Z19" i="6"/>
  <c r="Y42" i="1" s="1"/>
  <c r="Y19" i="6"/>
  <c r="X42" i="1" s="1"/>
  <c r="X19" i="6"/>
  <c r="W42" i="1" s="1"/>
  <c r="W19" i="6"/>
  <c r="W18" i="6" s="1"/>
  <c r="V19" i="6"/>
  <c r="V18" i="6" s="1"/>
  <c r="U19" i="6"/>
  <c r="U18" i="6" s="1"/>
  <c r="T19" i="6"/>
  <c r="S42" i="1" s="1"/>
  <c r="S19" i="6"/>
  <c r="S18" i="6" s="1"/>
  <c r="R19" i="6"/>
  <c r="Q42" i="1" s="1"/>
  <c r="Q19" i="6"/>
  <c r="P42" i="1" s="1"/>
  <c r="P19" i="6"/>
  <c r="O42" i="1" s="1"/>
  <c r="O19" i="6"/>
  <c r="N42" i="1" s="1"/>
  <c r="N19" i="6"/>
  <c r="M42" i="1" s="1"/>
  <c r="M19" i="6"/>
  <c r="L42" i="1" s="1"/>
  <c r="L19" i="6"/>
  <c r="K42" i="1" s="1"/>
  <c r="K19" i="6"/>
  <c r="J42" i="1" s="1"/>
  <c r="J19" i="6"/>
  <c r="J18" i="6" s="1"/>
  <c r="I19" i="6"/>
  <c r="I18" i="6" s="1"/>
  <c r="H19" i="6"/>
  <c r="G42" i="1" s="1"/>
  <c r="G19" i="6"/>
  <c r="F42" i="1" s="1"/>
  <c r="F19" i="6"/>
  <c r="E42" i="1" s="1"/>
  <c r="E19" i="6"/>
  <c r="D42" i="1" s="1"/>
  <c r="D13" i="6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F13" i="1"/>
  <c r="E13" i="1"/>
  <c r="G79" i="2"/>
  <c r="AH78" i="2"/>
  <c r="AH80" i="2" s="1"/>
  <c r="AG78" i="2"/>
  <c r="AG77" i="2" s="1"/>
  <c r="AF78" i="2"/>
  <c r="AF77" i="2" s="1"/>
  <c r="AE78" i="2"/>
  <c r="AE77" i="2" s="1"/>
  <c r="AD78" i="2"/>
  <c r="AD77" i="2" s="1"/>
  <c r="AC78" i="2"/>
  <c r="AC77" i="2" s="1"/>
  <c r="AB78" i="2"/>
  <c r="AB77" i="2" s="1"/>
  <c r="AA78" i="2"/>
  <c r="AA77" i="2" s="1"/>
  <c r="Z78" i="2"/>
  <c r="Z77" i="2" s="1"/>
  <c r="Y78" i="2"/>
  <c r="Y77" i="2" s="1"/>
  <c r="X78" i="2"/>
  <c r="X77" i="2" s="1"/>
  <c r="W78" i="2"/>
  <c r="W77" i="2" s="1"/>
  <c r="V78" i="2"/>
  <c r="V80" i="2" s="1"/>
  <c r="U78" i="2"/>
  <c r="U80" i="2" s="1"/>
  <c r="T78" i="2"/>
  <c r="T80" i="2" s="1"/>
  <c r="S78" i="2"/>
  <c r="S80" i="2" s="1"/>
  <c r="R78" i="2"/>
  <c r="R77" i="2" s="1"/>
  <c r="Q78" i="2"/>
  <c r="Q80" i="2" s="1"/>
  <c r="P78" i="2"/>
  <c r="P77" i="2" s="1"/>
  <c r="O78" i="2"/>
  <c r="O77" i="2" s="1"/>
  <c r="N78" i="2"/>
  <c r="N80" i="2" s="1"/>
  <c r="M78" i="2"/>
  <c r="M80" i="2" s="1"/>
  <c r="L78" i="2"/>
  <c r="L80" i="2" s="1"/>
  <c r="K78" i="2"/>
  <c r="K77" i="2" s="1"/>
  <c r="J78" i="2"/>
  <c r="J77" i="2" s="1"/>
  <c r="I78" i="2"/>
  <c r="I77" i="2" s="1"/>
  <c r="H78" i="2"/>
  <c r="H80" i="2" s="1"/>
  <c r="C76" i="2"/>
  <c r="C75" i="2"/>
  <c r="C74" i="2"/>
  <c r="C73" i="2"/>
  <c r="C72" i="2"/>
  <c r="G47" i="2"/>
  <c r="AH46" i="2"/>
  <c r="AH45" i="2" s="1"/>
  <c r="AG46" i="2"/>
  <c r="AG45" i="2" s="1"/>
  <c r="AF46" i="2"/>
  <c r="AF45" i="2" s="1"/>
  <c r="AE46" i="2"/>
  <c r="AE45" i="2" s="1"/>
  <c r="AD46" i="2"/>
  <c r="AD45" i="2" s="1"/>
  <c r="AC46" i="2"/>
  <c r="AC45" i="2" s="1"/>
  <c r="AB46" i="2"/>
  <c r="AB45" i="2" s="1"/>
  <c r="AA46" i="2"/>
  <c r="AA45" i="2" s="1"/>
  <c r="Z46" i="2"/>
  <c r="Z45" i="2" s="1"/>
  <c r="Y46" i="2"/>
  <c r="Y45" i="2" s="1"/>
  <c r="X46" i="2"/>
  <c r="X45" i="2" s="1"/>
  <c r="W46" i="2"/>
  <c r="W45" i="2" s="1"/>
  <c r="V46" i="2"/>
  <c r="V45" i="2" s="1"/>
  <c r="U46" i="2"/>
  <c r="U45" i="2" s="1"/>
  <c r="T46" i="2"/>
  <c r="T48" i="2" s="1"/>
  <c r="S46" i="2"/>
  <c r="S48" i="2" s="1"/>
  <c r="R46" i="2"/>
  <c r="R48" i="2" s="1"/>
  <c r="Q46" i="2"/>
  <c r="Q45" i="2" s="1"/>
  <c r="P46" i="2"/>
  <c r="P45" i="2" s="1"/>
  <c r="O46" i="2"/>
  <c r="O45" i="2" s="1"/>
  <c r="N46" i="2"/>
  <c r="N45" i="2" s="1"/>
  <c r="M46" i="2"/>
  <c r="M45" i="2" s="1"/>
  <c r="L46" i="2"/>
  <c r="L45" i="2" s="1"/>
  <c r="K46" i="2"/>
  <c r="K45" i="2" s="1"/>
  <c r="J46" i="2"/>
  <c r="J45" i="2" s="1"/>
  <c r="I46" i="2"/>
  <c r="I45" i="2" s="1"/>
  <c r="H46" i="2"/>
  <c r="H48" i="2" s="1"/>
  <c r="A2" i="6"/>
  <c r="A19" i="2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AC52" i="6"/>
  <c r="AD52" i="6"/>
  <c r="AE52" i="6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AC54" i="1"/>
  <c r="AA54" i="1"/>
  <c r="F54" i="1"/>
  <c r="B71" i="2"/>
  <c r="E71" i="2" s="1"/>
  <c r="D68" i="6"/>
  <c r="D67" i="6"/>
  <c r="D66" i="6"/>
  <c r="D65" i="6"/>
  <c r="D64" i="6"/>
  <c r="D54" i="6"/>
  <c r="D53" i="6"/>
  <c r="D51" i="6"/>
  <c r="D50" i="6"/>
  <c r="D48" i="6"/>
  <c r="D47" i="6"/>
  <c r="D17" i="6"/>
  <c r="D16" i="6"/>
  <c r="D15" i="6"/>
  <c r="D14" i="6"/>
  <c r="D12" i="6"/>
  <c r="D11" i="6"/>
  <c r="D10" i="6"/>
  <c r="D9" i="6"/>
  <c r="D8" i="6"/>
  <c r="B63" i="6"/>
  <c r="C63" i="6" s="1"/>
  <c r="F52" i="6"/>
  <c r="E52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A49" i="6"/>
  <c r="A52" i="6" s="1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B45" i="6"/>
  <c r="C45" i="6" s="1"/>
  <c r="B7" i="6"/>
  <c r="C7" i="6" s="1"/>
  <c r="D68" i="1"/>
  <c r="H95" i="1" s="1"/>
  <c r="C62" i="2"/>
  <c r="C61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C60" i="2"/>
  <c r="C59" i="2"/>
  <c r="C58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C57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B53" i="2"/>
  <c r="C56" i="2"/>
  <c r="C55" i="2"/>
  <c r="C54" i="2"/>
  <c r="B24" i="2"/>
  <c r="E24" i="2" s="1"/>
  <c r="C63" i="1"/>
  <c r="C62" i="1"/>
  <c r="S1" i="4"/>
  <c r="V1" i="4" s="1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" i="5"/>
  <c r="F190" i="5"/>
  <c r="J190" i="5" s="1"/>
  <c r="F191" i="5"/>
  <c r="J191" i="5" s="1"/>
  <c r="F192" i="5"/>
  <c r="J192" i="5" s="1"/>
  <c r="F193" i="5"/>
  <c r="K193" i="5" s="1"/>
  <c r="F194" i="5"/>
  <c r="K194" i="5" s="1"/>
  <c r="F195" i="5"/>
  <c r="K195" i="5" s="1"/>
  <c r="F196" i="5"/>
  <c r="K196" i="5" s="1"/>
  <c r="F197" i="5"/>
  <c r="K197" i="5" s="1"/>
  <c r="F198" i="5"/>
  <c r="K198" i="5" s="1"/>
  <c r="F199" i="5"/>
  <c r="J199" i="5" s="1"/>
  <c r="F200" i="5"/>
  <c r="K200" i="5" s="1"/>
  <c r="F201" i="5"/>
  <c r="J201" i="5" s="1"/>
  <c r="F202" i="5"/>
  <c r="J202" i="5" s="1"/>
  <c r="F203" i="5"/>
  <c r="J203" i="5" s="1"/>
  <c r="F204" i="5"/>
  <c r="J204" i="5" s="1"/>
  <c r="F205" i="5"/>
  <c r="K205" i="5" s="1"/>
  <c r="F206" i="5"/>
  <c r="J206" i="5" s="1"/>
  <c r="F207" i="5"/>
  <c r="K207" i="5" s="1"/>
  <c r="F208" i="5"/>
  <c r="K208" i="5" s="1"/>
  <c r="F209" i="5"/>
  <c r="K209" i="5" s="1"/>
  <c r="F210" i="5"/>
  <c r="J210" i="5" s="1"/>
  <c r="F211" i="5"/>
  <c r="K211" i="5" s="1"/>
  <c r="F3" i="5"/>
  <c r="K3" i="5" s="1"/>
  <c r="F4" i="5"/>
  <c r="K4" i="5" s="1"/>
  <c r="F5" i="5"/>
  <c r="J5" i="5" s="1"/>
  <c r="F6" i="5"/>
  <c r="K6" i="5" s="1"/>
  <c r="F7" i="5"/>
  <c r="J7" i="5" s="1"/>
  <c r="F8" i="5"/>
  <c r="K8" i="5" s="1"/>
  <c r="F9" i="5"/>
  <c r="J9" i="5" s="1"/>
  <c r="F10" i="5"/>
  <c r="J10" i="5" s="1"/>
  <c r="F11" i="5"/>
  <c r="J11" i="5" s="1"/>
  <c r="F12" i="5"/>
  <c r="J12" i="5" s="1"/>
  <c r="F13" i="5"/>
  <c r="K13" i="5" s="1"/>
  <c r="F14" i="5"/>
  <c r="J14" i="5" s="1"/>
  <c r="F15" i="5"/>
  <c r="K15" i="5" s="1"/>
  <c r="F16" i="5"/>
  <c r="K16" i="5" s="1"/>
  <c r="F17" i="5"/>
  <c r="J17" i="5" s="1"/>
  <c r="F18" i="5"/>
  <c r="K18" i="5" s="1"/>
  <c r="F19" i="5"/>
  <c r="K19" i="5" s="1"/>
  <c r="F20" i="5"/>
  <c r="K20" i="5" s="1"/>
  <c r="F21" i="5"/>
  <c r="J21" i="5" s="1"/>
  <c r="F22" i="5"/>
  <c r="K22" i="5" s="1"/>
  <c r="F23" i="5"/>
  <c r="J23" i="5" s="1"/>
  <c r="F24" i="5"/>
  <c r="J24" i="5" s="1"/>
  <c r="F25" i="5"/>
  <c r="K25" i="5" s="1"/>
  <c r="F26" i="5"/>
  <c r="K26" i="5" s="1"/>
  <c r="F27" i="5"/>
  <c r="K27" i="5" s="1"/>
  <c r="F28" i="5"/>
  <c r="K28" i="5" s="1"/>
  <c r="F29" i="5"/>
  <c r="J29" i="5" s="1"/>
  <c r="F30" i="5"/>
  <c r="K30" i="5" s="1"/>
  <c r="F31" i="5"/>
  <c r="J31" i="5" s="1"/>
  <c r="F32" i="5"/>
  <c r="K32" i="5" s="1"/>
  <c r="F33" i="5"/>
  <c r="K33" i="5" s="1"/>
  <c r="F34" i="5"/>
  <c r="J34" i="5" s="1"/>
  <c r="F35" i="5"/>
  <c r="J35" i="5" s="1"/>
  <c r="F36" i="5"/>
  <c r="K36" i="5" s="1"/>
  <c r="F37" i="5"/>
  <c r="J37" i="5" s="1"/>
  <c r="F38" i="5"/>
  <c r="J38" i="5" s="1"/>
  <c r="F39" i="5"/>
  <c r="K39" i="5" s="1"/>
  <c r="F40" i="5"/>
  <c r="K40" i="5" s="1"/>
  <c r="F41" i="5"/>
  <c r="J41" i="5" s="1"/>
  <c r="F42" i="5"/>
  <c r="K42" i="5" s="1"/>
  <c r="F43" i="5"/>
  <c r="J43" i="5" s="1"/>
  <c r="F44" i="5"/>
  <c r="K44" i="5" s="1"/>
  <c r="F45" i="5"/>
  <c r="J45" i="5" s="1"/>
  <c r="F46" i="5"/>
  <c r="J46" i="5" s="1"/>
  <c r="F47" i="5"/>
  <c r="J47" i="5" s="1"/>
  <c r="K47" i="5"/>
  <c r="F48" i="5"/>
  <c r="J48" i="5" s="1"/>
  <c r="F49" i="5"/>
  <c r="J49" i="5" s="1"/>
  <c r="F50" i="5"/>
  <c r="J50" i="5" s="1"/>
  <c r="F51" i="5"/>
  <c r="J51" i="5" s="1"/>
  <c r="F52" i="5"/>
  <c r="K52" i="5" s="1"/>
  <c r="F53" i="5"/>
  <c r="J53" i="5" s="1"/>
  <c r="F54" i="5"/>
  <c r="J54" i="5" s="1"/>
  <c r="F55" i="5"/>
  <c r="K55" i="5" s="1"/>
  <c r="F56" i="5"/>
  <c r="J56" i="5" s="1"/>
  <c r="F57" i="5"/>
  <c r="J57" i="5" s="1"/>
  <c r="F58" i="5"/>
  <c r="K58" i="5" s="1"/>
  <c r="F59" i="5"/>
  <c r="J59" i="5" s="1"/>
  <c r="F60" i="5"/>
  <c r="J60" i="5" s="1"/>
  <c r="F61" i="5"/>
  <c r="J61" i="5" s="1"/>
  <c r="F62" i="5"/>
  <c r="K62" i="5" s="1"/>
  <c r="F63" i="5"/>
  <c r="K63" i="5" s="1"/>
  <c r="F64" i="5"/>
  <c r="K64" i="5" s="1"/>
  <c r="F65" i="5"/>
  <c r="J65" i="5" s="1"/>
  <c r="F66" i="5"/>
  <c r="K66" i="5" s="1"/>
  <c r="F67" i="5"/>
  <c r="J67" i="5" s="1"/>
  <c r="F68" i="5"/>
  <c r="J68" i="5" s="1"/>
  <c r="F69" i="5"/>
  <c r="J69" i="5"/>
  <c r="F70" i="5"/>
  <c r="J70" i="5" s="1"/>
  <c r="F71" i="5"/>
  <c r="J71" i="5" s="1"/>
  <c r="F72" i="5"/>
  <c r="K72" i="5" s="1"/>
  <c r="F73" i="5"/>
  <c r="K73" i="5" s="1"/>
  <c r="F74" i="5"/>
  <c r="J74" i="5" s="1"/>
  <c r="F75" i="5"/>
  <c r="K75" i="5" s="1"/>
  <c r="F76" i="5"/>
  <c r="K76" i="5" s="1"/>
  <c r="F77" i="5"/>
  <c r="J77" i="5" s="1"/>
  <c r="F78" i="5"/>
  <c r="K78" i="5" s="1"/>
  <c r="F79" i="5"/>
  <c r="J79" i="5" s="1"/>
  <c r="F80" i="5"/>
  <c r="K80" i="5" s="1"/>
  <c r="F81" i="5"/>
  <c r="J81" i="5" s="1"/>
  <c r="F82" i="5"/>
  <c r="J82" i="5" s="1"/>
  <c r="F83" i="5"/>
  <c r="J83" i="5" s="1"/>
  <c r="F84" i="5"/>
  <c r="J84" i="5" s="1"/>
  <c r="F85" i="5"/>
  <c r="K85" i="5" s="1"/>
  <c r="F86" i="5"/>
  <c r="J86" i="5" s="1"/>
  <c r="F87" i="5"/>
  <c r="J87" i="5" s="1"/>
  <c r="F88" i="5"/>
  <c r="K88" i="5" s="1"/>
  <c r="F89" i="5"/>
  <c r="J89" i="5" s="1"/>
  <c r="F90" i="5"/>
  <c r="K90" i="5" s="1"/>
  <c r="F91" i="5"/>
  <c r="K91" i="5" s="1"/>
  <c r="F92" i="5"/>
  <c r="K92" i="5" s="1"/>
  <c r="F93" i="5"/>
  <c r="J93" i="5" s="1"/>
  <c r="F94" i="5"/>
  <c r="J94" i="5" s="1"/>
  <c r="F95" i="5"/>
  <c r="J95" i="5" s="1"/>
  <c r="F96" i="5"/>
  <c r="J96" i="5" s="1"/>
  <c r="F97" i="5"/>
  <c r="K97" i="5" s="1"/>
  <c r="F98" i="5"/>
  <c r="K98" i="5" s="1"/>
  <c r="F99" i="5"/>
  <c r="K99" i="5" s="1"/>
  <c r="F100" i="5"/>
  <c r="K100" i="5" s="1"/>
  <c r="F101" i="5"/>
  <c r="J101" i="5" s="1"/>
  <c r="F102" i="5"/>
  <c r="K102" i="5" s="1"/>
  <c r="F103" i="5"/>
  <c r="J103" i="5" s="1"/>
  <c r="F104" i="5"/>
  <c r="K104" i="5" s="1"/>
  <c r="F105" i="5"/>
  <c r="J105" i="5" s="1"/>
  <c r="F106" i="5"/>
  <c r="J106" i="5" s="1"/>
  <c r="F107" i="5"/>
  <c r="J107" i="5" s="1"/>
  <c r="F108" i="5"/>
  <c r="K108" i="5" s="1"/>
  <c r="F109" i="5"/>
  <c r="J109" i="5" s="1"/>
  <c r="F110" i="5"/>
  <c r="J110" i="5" s="1"/>
  <c r="F111" i="5"/>
  <c r="K111" i="5" s="1"/>
  <c r="F112" i="5"/>
  <c r="K112" i="5"/>
  <c r="F113" i="5"/>
  <c r="J113" i="5" s="1"/>
  <c r="F114" i="5"/>
  <c r="K114" i="5" s="1"/>
  <c r="F115" i="5"/>
  <c r="J115" i="5" s="1"/>
  <c r="F116" i="5"/>
  <c r="K116" i="5" s="1"/>
  <c r="F117" i="5"/>
  <c r="J117" i="5" s="1"/>
  <c r="F118" i="5"/>
  <c r="J118" i="5" s="1"/>
  <c r="F119" i="5"/>
  <c r="J119" i="5" s="1"/>
  <c r="F120" i="5"/>
  <c r="J120" i="5" s="1"/>
  <c r="F121" i="5"/>
  <c r="J121" i="5" s="1"/>
  <c r="F122" i="5"/>
  <c r="J122" i="5" s="1"/>
  <c r="F123" i="5"/>
  <c r="J123" i="5" s="1"/>
  <c r="F124" i="5"/>
  <c r="K124" i="5" s="1"/>
  <c r="F125" i="5"/>
  <c r="J125" i="5" s="1"/>
  <c r="F126" i="5"/>
  <c r="K126" i="5" s="1"/>
  <c r="F127" i="5"/>
  <c r="K127" i="5" s="1"/>
  <c r="F128" i="5"/>
  <c r="J128" i="5" s="1"/>
  <c r="F129" i="5"/>
  <c r="J129" i="5" s="1"/>
  <c r="F130" i="5"/>
  <c r="K130" i="5" s="1"/>
  <c r="F131" i="5"/>
  <c r="J131" i="5" s="1"/>
  <c r="F132" i="5"/>
  <c r="J132" i="5" s="1"/>
  <c r="F133" i="5"/>
  <c r="J133" i="5" s="1"/>
  <c r="F134" i="5"/>
  <c r="K134" i="5" s="1"/>
  <c r="F135" i="5"/>
  <c r="K135" i="5" s="1"/>
  <c r="F136" i="5"/>
  <c r="K136" i="5" s="1"/>
  <c r="F137" i="5"/>
  <c r="J137" i="5" s="1"/>
  <c r="F138" i="5"/>
  <c r="K138" i="5" s="1"/>
  <c r="F139" i="5"/>
  <c r="J139" i="5" s="1"/>
  <c r="F140" i="5"/>
  <c r="J140" i="5" s="1"/>
  <c r="F141" i="5"/>
  <c r="J141" i="5" s="1"/>
  <c r="F142" i="5"/>
  <c r="J142" i="5" s="1"/>
  <c r="F143" i="5"/>
  <c r="J143" i="5" s="1"/>
  <c r="F144" i="5"/>
  <c r="J144" i="5" s="1"/>
  <c r="F145" i="5"/>
  <c r="K145" i="5" s="1"/>
  <c r="F146" i="5"/>
  <c r="J146" i="5" s="1"/>
  <c r="F147" i="5"/>
  <c r="K147" i="5" s="1"/>
  <c r="F148" i="5"/>
  <c r="K148" i="5" s="1"/>
  <c r="F149" i="5"/>
  <c r="J149" i="5" s="1"/>
  <c r="F150" i="5"/>
  <c r="K150" i="5" s="1"/>
  <c r="F151" i="5"/>
  <c r="J151" i="5" s="1"/>
  <c r="F152" i="5"/>
  <c r="K152" i="5" s="1"/>
  <c r="F153" i="5"/>
  <c r="J153" i="5" s="1"/>
  <c r="F154" i="5"/>
  <c r="J154" i="5" s="1"/>
  <c r="F155" i="5"/>
  <c r="J155" i="5" s="1"/>
  <c r="F156" i="5"/>
  <c r="J156" i="5" s="1"/>
  <c r="F157" i="5"/>
  <c r="K157" i="5" s="1"/>
  <c r="F158" i="5"/>
  <c r="J158" i="5" s="1"/>
  <c r="F159" i="5"/>
  <c r="K159" i="5" s="1"/>
  <c r="F160" i="5"/>
  <c r="K160" i="5" s="1"/>
  <c r="F161" i="5"/>
  <c r="J161" i="5" s="1"/>
  <c r="F162" i="5"/>
  <c r="K162" i="5"/>
  <c r="F163" i="5"/>
  <c r="K163" i="5" s="1"/>
  <c r="F164" i="5"/>
  <c r="K164" i="5" s="1"/>
  <c r="F165" i="5"/>
  <c r="J165" i="5" s="1"/>
  <c r="F166" i="5"/>
  <c r="K166" i="5" s="1"/>
  <c r="F167" i="5"/>
  <c r="J167" i="5" s="1"/>
  <c r="F168" i="5"/>
  <c r="J168" i="5" s="1"/>
  <c r="F169" i="5"/>
  <c r="K169" i="5" s="1"/>
  <c r="F170" i="5"/>
  <c r="K170" i="5" s="1"/>
  <c r="F171" i="5"/>
  <c r="K171" i="5" s="1"/>
  <c r="F172" i="5"/>
  <c r="K172" i="5" s="1"/>
  <c r="F173" i="5"/>
  <c r="J173" i="5" s="1"/>
  <c r="F174" i="5"/>
  <c r="J174" i="5" s="1"/>
  <c r="F175" i="5"/>
  <c r="J175" i="5" s="1"/>
  <c r="F176" i="5"/>
  <c r="K176" i="5" s="1"/>
  <c r="F177" i="5"/>
  <c r="J177" i="5" s="1"/>
  <c r="F178" i="5"/>
  <c r="J178" i="5" s="1"/>
  <c r="F179" i="5"/>
  <c r="J179" i="5" s="1"/>
  <c r="F180" i="5"/>
  <c r="K180" i="5" s="1"/>
  <c r="F181" i="5"/>
  <c r="J181" i="5" s="1"/>
  <c r="F182" i="5"/>
  <c r="J182" i="5" s="1"/>
  <c r="F183" i="5"/>
  <c r="K183" i="5"/>
  <c r="F184" i="5"/>
  <c r="K184" i="5"/>
  <c r="F185" i="5"/>
  <c r="J185" i="5" s="1"/>
  <c r="F186" i="5"/>
  <c r="K186" i="5" s="1"/>
  <c r="F187" i="5"/>
  <c r="J187" i="5" s="1"/>
  <c r="F188" i="5"/>
  <c r="K188" i="5" s="1"/>
  <c r="F189" i="5"/>
  <c r="J189" i="5" s="1"/>
  <c r="F2" i="5"/>
  <c r="K2" i="5" s="1"/>
  <c r="AH54" i="2"/>
  <c r="AG54" i="2"/>
  <c r="AF54" i="2"/>
  <c r="AE54" i="2"/>
  <c r="AD54" i="2"/>
  <c r="AC54" i="2"/>
  <c r="AB54" i="2"/>
  <c r="L54" i="2"/>
  <c r="K54" i="2"/>
  <c r="J54" i="2"/>
  <c r="I54" i="2"/>
  <c r="H54" i="2"/>
  <c r="C66" i="1"/>
  <c r="C65" i="1"/>
  <c r="C72" i="1"/>
  <c r="C70" i="1"/>
  <c r="C71" i="1"/>
  <c r="C69" i="1"/>
  <c r="Z68" i="1"/>
  <c r="AA68" i="1"/>
  <c r="AB68" i="1"/>
  <c r="AC68" i="1"/>
  <c r="AD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E68" i="1"/>
  <c r="F68" i="1"/>
  <c r="G68" i="1"/>
  <c r="H68" i="1"/>
  <c r="I68" i="1"/>
  <c r="J68" i="1"/>
  <c r="J2" i="5"/>
  <c r="J198" i="5"/>
  <c r="J162" i="5"/>
  <c r="J150" i="5"/>
  <c r="J126" i="5"/>
  <c r="J114" i="5"/>
  <c r="J90" i="5"/>
  <c r="J78" i="5"/>
  <c r="J42" i="5"/>
  <c r="J18" i="5"/>
  <c r="J6" i="5"/>
  <c r="K168" i="5"/>
  <c r="K132" i="5"/>
  <c r="K120" i="5"/>
  <c r="K96" i="5"/>
  <c r="K24" i="5"/>
  <c r="K12" i="5"/>
  <c r="J184" i="5"/>
  <c r="J172" i="5"/>
  <c r="J148" i="5"/>
  <c r="J136" i="5"/>
  <c r="J112" i="5"/>
  <c r="J100" i="5"/>
  <c r="J64" i="5"/>
  <c r="J40" i="5"/>
  <c r="J4" i="5"/>
  <c r="K178" i="5"/>
  <c r="K154" i="5"/>
  <c r="K142" i="5"/>
  <c r="K118" i="5"/>
  <c r="K106" i="5"/>
  <c r="K94" i="5"/>
  <c r="K46" i="5"/>
  <c r="K34" i="5"/>
  <c r="K10" i="5"/>
  <c r="J207" i="5"/>
  <c r="J183" i="5"/>
  <c r="J171" i="5"/>
  <c r="J159" i="5"/>
  <c r="J147" i="5"/>
  <c r="J135" i="5"/>
  <c r="J111" i="5"/>
  <c r="J99" i="5"/>
  <c r="J75" i="5"/>
  <c r="J63" i="5"/>
  <c r="J15" i="5"/>
  <c r="J3" i="5"/>
  <c r="K201" i="5"/>
  <c r="K165" i="5"/>
  <c r="K129" i="5"/>
  <c r="K105" i="5"/>
  <c r="K93" i="5"/>
  <c r="K69" i="5"/>
  <c r="K57" i="5"/>
  <c r="E24" i="6" l="1"/>
  <c r="F24" i="6" s="1"/>
  <c r="G24" i="6" s="1"/>
  <c r="H24" i="6" s="1"/>
  <c r="I24" i="6" s="1"/>
  <c r="J24" i="6" s="1"/>
  <c r="K24" i="6" s="1"/>
  <c r="L24" i="6" s="1"/>
  <c r="M24" i="6" s="1"/>
  <c r="N24" i="6" s="1"/>
  <c r="O24" i="6" s="1"/>
  <c r="P24" i="6" s="1"/>
  <c r="Q24" i="6" s="1"/>
  <c r="R24" i="6" s="1"/>
  <c r="S24" i="6" s="1"/>
  <c r="T24" i="6" s="1"/>
  <c r="U24" i="6" s="1"/>
  <c r="V24" i="6" s="1"/>
  <c r="W24" i="6" s="1"/>
  <c r="X24" i="6" s="1"/>
  <c r="Y24" i="6" s="1"/>
  <c r="Z24" i="6" s="1"/>
  <c r="AA24" i="6" s="1"/>
  <c r="AB24" i="6" s="1"/>
  <c r="AC24" i="6" s="1"/>
  <c r="AD24" i="6" s="1"/>
  <c r="AE24" i="6" s="1"/>
  <c r="AC45" i="1"/>
  <c r="AD45" i="1"/>
  <c r="P37" i="6"/>
  <c r="E45" i="1"/>
  <c r="G45" i="1"/>
  <c r="V42" i="1"/>
  <c r="Q45" i="1"/>
  <c r="R45" i="1"/>
  <c r="S45" i="1"/>
  <c r="X54" i="1"/>
  <c r="W37" i="6"/>
  <c r="AA37" i="6"/>
  <c r="H45" i="1"/>
  <c r="T45" i="1"/>
  <c r="AA42" i="1"/>
  <c r="I45" i="1"/>
  <c r="U45" i="1"/>
  <c r="J45" i="1"/>
  <c r="AC42" i="1"/>
  <c r="V69" i="6"/>
  <c r="K45" i="1"/>
  <c r="R42" i="1"/>
  <c r="AD42" i="1"/>
  <c r="L45" i="1"/>
  <c r="X45" i="1"/>
  <c r="M45" i="1"/>
  <c r="Y45" i="1"/>
  <c r="H42" i="1"/>
  <c r="T42" i="1"/>
  <c r="O37" i="6"/>
  <c r="I42" i="1"/>
  <c r="U42" i="1"/>
  <c r="W69" i="6"/>
  <c r="X69" i="6"/>
  <c r="C43" i="1"/>
  <c r="AB54" i="1"/>
  <c r="E54" i="1"/>
  <c r="E48" i="1" s="1"/>
  <c r="E57" i="1" s="1"/>
  <c r="D38" i="6"/>
  <c r="D37" i="6"/>
  <c r="AA69" i="6"/>
  <c r="Z54" i="1"/>
  <c r="G37" i="6"/>
  <c r="AE69" i="6"/>
  <c r="T18" i="6"/>
  <c r="K69" i="6"/>
  <c r="W55" i="6"/>
  <c r="Y54" i="1"/>
  <c r="Y48" i="1" s="1"/>
  <c r="K48" i="2"/>
  <c r="P48" i="2"/>
  <c r="Q48" i="2"/>
  <c r="U48" i="2"/>
  <c r="R80" i="2"/>
  <c r="P80" i="2"/>
  <c r="Y80" i="2"/>
  <c r="O80" i="2"/>
  <c r="W80" i="2"/>
  <c r="X80" i="2"/>
  <c r="Z80" i="2"/>
  <c r="I48" i="2"/>
  <c r="AA80" i="2"/>
  <c r="J48" i="2"/>
  <c r="AB80" i="2"/>
  <c r="W48" i="2"/>
  <c r="AC80" i="2"/>
  <c r="X48" i="2"/>
  <c r="AD80" i="2"/>
  <c r="V48" i="2"/>
  <c r="AG48" i="2"/>
  <c r="AE80" i="2"/>
  <c r="AF80" i="2"/>
  <c r="AG80" i="2"/>
  <c r="Y48" i="2"/>
  <c r="AH48" i="2"/>
  <c r="AF48" i="2"/>
  <c r="AE48" i="2"/>
  <c r="AD48" i="2"/>
  <c r="AC48" i="2"/>
  <c r="AB48" i="2"/>
  <c r="O48" i="2"/>
  <c r="N48" i="2"/>
  <c r="M48" i="2"/>
  <c r="K80" i="2"/>
  <c r="J80" i="2"/>
  <c r="I80" i="2"/>
  <c r="AA48" i="2"/>
  <c r="Z48" i="2"/>
  <c r="L48" i="2"/>
  <c r="P55" i="6"/>
  <c r="J69" i="6"/>
  <c r="R69" i="6"/>
  <c r="S69" i="6"/>
  <c r="K18" i="6"/>
  <c r="T69" i="6"/>
  <c r="AA18" i="6"/>
  <c r="U69" i="6"/>
  <c r="R18" i="6"/>
  <c r="Y18" i="6"/>
  <c r="F18" i="6"/>
  <c r="Z18" i="6"/>
  <c r="H54" i="1"/>
  <c r="G54" i="1"/>
  <c r="G48" i="1" s="1"/>
  <c r="G57" i="1" s="1"/>
  <c r="G69" i="6"/>
  <c r="AD54" i="1"/>
  <c r="AD48" i="1" s="1"/>
  <c r="G18" i="6"/>
  <c r="Q3" i="2"/>
  <c r="X18" i="6"/>
  <c r="L55" i="6"/>
  <c r="M55" i="6"/>
  <c r="V52" i="1"/>
  <c r="V49" i="1" s="1"/>
  <c r="V58" i="1" s="1"/>
  <c r="N55" i="6"/>
  <c r="Q55" i="6"/>
  <c r="O55" i="6"/>
  <c r="O54" i="1"/>
  <c r="O51" i="1"/>
  <c r="R55" i="6"/>
  <c r="T55" i="6"/>
  <c r="E69" i="6"/>
  <c r="P54" i="1"/>
  <c r="P48" i="1" s="1"/>
  <c r="P57" i="1" s="1"/>
  <c r="I55" i="6"/>
  <c r="N54" i="1"/>
  <c r="V55" i="6"/>
  <c r="AC55" i="6"/>
  <c r="J55" i="6"/>
  <c r="X55" i="6"/>
  <c r="H18" i="6"/>
  <c r="K55" i="6"/>
  <c r="AE55" i="6"/>
  <c r="L69" i="6"/>
  <c r="M69" i="6"/>
  <c r="N69" i="6"/>
  <c r="U55" i="6"/>
  <c r="J51" i="1"/>
  <c r="J48" i="1" s="1"/>
  <c r="H51" i="1"/>
  <c r="S55" i="6"/>
  <c r="I51" i="1"/>
  <c r="I48" i="1" s="1"/>
  <c r="E55" i="6"/>
  <c r="Y55" i="6"/>
  <c r="AC18" i="6"/>
  <c r="F55" i="6"/>
  <c r="Z55" i="6"/>
  <c r="G55" i="6"/>
  <c r="AA55" i="6"/>
  <c r="H55" i="6"/>
  <c r="AB55" i="6"/>
  <c r="AB51" i="1"/>
  <c r="S52" i="1"/>
  <c r="AD55" i="6"/>
  <c r="AB5" i="2"/>
  <c r="G5" i="2"/>
  <c r="X5" i="2"/>
  <c r="O3" i="2"/>
  <c r="W5" i="2"/>
  <c r="AH3" i="2"/>
  <c r="N3" i="2"/>
  <c r="V5" i="2"/>
  <c r="AG3" i="2"/>
  <c r="M3" i="2"/>
  <c r="U5" i="2"/>
  <c r="AF3" i="2"/>
  <c r="L3" i="2"/>
  <c r="T5" i="2"/>
  <c r="J3" i="2"/>
  <c r="Z5" i="2"/>
  <c r="Y5" i="2"/>
  <c r="P3" i="2"/>
  <c r="AE3" i="2"/>
  <c r="K3" i="2"/>
  <c r="S5" i="2"/>
  <c r="S63" i="2"/>
  <c r="AD3" i="2"/>
  <c r="R5" i="2"/>
  <c r="T63" i="2"/>
  <c r="AC3" i="2"/>
  <c r="I3" i="2"/>
  <c r="Q5" i="2"/>
  <c r="AB3" i="2"/>
  <c r="H3" i="2"/>
  <c r="P5" i="2"/>
  <c r="I63" i="2"/>
  <c r="AC63" i="2"/>
  <c r="AA3" i="2"/>
  <c r="G3" i="2"/>
  <c r="O5" i="2"/>
  <c r="J63" i="2"/>
  <c r="AD63" i="2"/>
  <c r="Z3" i="2"/>
  <c r="AH5" i="2"/>
  <c r="N5" i="2"/>
  <c r="K63" i="2"/>
  <c r="AE63" i="2"/>
  <c r="Y3" i="2"/>
  <c r="AG5" i="2"/>
  <c r="M5" i="2"/>
  <c r="L63" i="2"/>
  <c r="AF63" i="2"/>
  <c r="X3" i="2"/>
  <c r="AF5" i="2"/>
  <c r="L5" i="2"/>
  <c r="T45" i="2"/>
  <c r="W3" i="2"/>
  <c r="AE5" i="2"/>
  <c r="K5" i="2"/>
  <c r="R3" i="2"/>
  <c r="N63" i="2"/>
  <c r="AH63" i="2"/>
  <c r="V3" i="2"/>
  <c r="AD5" i="2"/>
  <c r="J5" i="2"/>
  <c r="U3" i="2"/>
  <c r="AC5" i="2"/>
  <c r="I5" i="2"/>
  <c r="T3" i="2"/>
  <c r="H5" i="2"/>
  <c r="S3" i="2"/>
  <c r="AA5" i="2"/>
  <c r="X63" i="2"/>
  <c r="Y63" i="2"/>
  <c r="M63" i="2"/>
  <c r="AG63" i="2"/>
  <c r="Z63" i="2"/>
  <c r="AA63" i="2"/>
  <c r="O63" i="2"/>
  <c r="AB63" i="2"/>
  <c r="P63" i="2"/>
  <c r="R63" i="2"/>
  <c r="V63" i="2"/>
  <c r="W63" i="2"/>
  <c r="H63" i="2"/>
  <c r="Q63" i="2"/>
  <c r="U63" i="2"/>
  <c r="M77" i="2"/>
  <c r="N77" i="2"/>
  <c r="R45" i="2"/>
  <c r="L77" i="2"/>
  <c r="S45" i="2"/>
  <c r="AH77" i="2"/>
  <c r="V77" i="2"/>
  <c r="G78" i="2"/>
  <c r="S77" i="2"/>
  <c r="T77" i="2"/>
  <c r="Q77" i="2"/>
  <c r="U77" i="2"/>
  <c r="L18" i="6"/>
  <c r="M18" i="6"/>
  <c r="N18" i="6"/>
  <c r="O18" i="6"/>
  <c r="P18" i="6"/>
  <c r="Q18" i="6"/>
  <c r="D7" i="6"/>
  <c r="E7" i="6" s="1"/>
  <c r="F7" i="6" s="1"/>
  <c r="G7" i="6" s="1"/>
  <c r="H7" i="6" s="1"/>
  <c r="I7" i="6" s="1"/>
  <c r="J7" i="6" s="1"/>
  <c r="K7" i="6" s="1"/>
  <c r="L7" i="6" s="1"/>
  <c r="M7" i="6" s="1"/>
  <c r="N7" i="6" s="1"/>
  <c r="O7" i="6" s="1"/>
  <c r="P7" i="6" s="1"/>
  <c r="Q7" i="6" s="1"/>
  <c r="R7" i="6" s="1"/>
  <c r="S7" i="6" s="1"/>
  <c r="T7" i="6" s="1"/>
  <c r="U7" i="6" s="1"/>
  <c r="V7" i="6" s="1"/>
  <c r="W7" i="6" s="1"/>
  <c r="X7" i="6" s="1"/>
  <c r="Y7" i="6" s="1"/>
  <c r="Z7" i="6" s="1"/>
  <c r="AA7" i="6" s="1"/>
  <c r="AB7" i="6" s="1"/>
  <c r="AC7" i="6" s="1"/>
  <c r="AD7" i="6" s="1"/>
  <c r="AE7" i="6" s="1"/>
  <c r="D63" i="6"/>
  <c r="E63" i="6" s="1"/>
  <c r="F63" i="6" s="1"/>
  <c r="G63" i="6" s="1"/>
  <c r="H63" i="6" s="1"/>
  <c r="I63" i="6" s="1"/>
  <c r="J63" i="6" s="1"/>
  <c r="K63" i="6" s="1"/>
  <c r="L63" i="6" s="1"/>
  <c r="M63" i="6" s="1"/>
  <c r="N63" i="6" s="1"/>
  <c r="O63" i="6" s="1"/>
  <c r="P63" i="6" s="1"/>
  <c r="Q63" i="6" s="1"/>
  <c r="R63" i="6" s="1"/>
  <c r="S63" i="6" s="1"/>
  <c r="T63" i="6" s="1"/>
  <c r="U63" i="6" s="1"/>
  <c r="V63" i="6" s="1"/>
  <c r="W63" i="6" s="1"/>
  <c r="X63" i="6" s="1"/>
  <c r="Y63" i="6" s="1"/>
  <c r="Z63" i="6" s="1"/>
  <c r="AA63" i="6" s="1"/>
  <c r="AB63" i="6" s="1"/>
  <c r="AC63" i="6" s="1"/>
  <c r="AD63" i="6" s="1"/>
  <c r="AE63" i="6" s="1"/>
  <c r="D45" i="6"/>
  <c r="E45" i="6" s="1"/>
  <c r="F45" i="6" s="1"/>
  <c r="G45" i="6" s="1"/>
  <c r="H45" i="6" s="1"/>
  <c r="I45" i="6" s="1"/>
  <c r="J45" i="6" s="1"/>
  <c r="K45" i="6" s="1"/>
  <c r="L45" i="6" s="1"/>
  <c r="M45" i="6" s="1"/>
  <c r="N45" i="6" s="1"/>
  <c r="O45" i="6" s="1"/>
  <c r="P45" i="6" s="1"/>
  <c r="Q45" i="6" s="1"/>
  <c r="R45" i="6" s="1"/>
  <c r="S45" i="6" s="1"/>
  <c r="T45" i="6" s="1"/>
  <c r="U45" i="6" s="1"/>
  <c r="V45" i="6" s="1"/>
  <c r="W45" i="6" s="1"/>
  <c r="X45" i="6" s="1"/>
  <c r="Y45" i="6" s="1"/>
  <c r="Z45" i="6" s="1"/>
  <c r="AA45" i="6" s="1"/>
  <c r="AB45" i="6" s="1"/>
  <c r="AC45" i="6" s="1"/>
  <c r="AD45" i="6" s="1"/>
  <c r="AE45" i="6" s="1"/>
  <c r="H77" i="2"/>
  <c r="G46" i="2"/>
  <c r="H45" i="2"/>
  <c r="E53" i="2"/>
  <c r="F53" i="2" s="1"/>
  <c r="G53" i="2" s="1"/>
  <c r="H53" i="2" s="1"/>
  <c r="I53" i="2" s="1"/>
  <c r="J53" i="2" s="1"/>
  <c r="K53" i="2" s="1"/>
  <c r="L53" i="2" s="1"/>
  <c r="M53" i="2" s="1"/>
  <c r="N53" i="2" s="1"/>
  <c r="O53" i="2" s="1"/>
  <c r="P53" i="2" s="1"/>
  <c r="Q53" i="2" s="1"/>
  <c r="R53" i="2" s="1"/>
  <c r="S53" i="2" s="1"/>
  <c r="T53" i="2" s="1"/>
  <c r="U53" i="2" s="1"/>
  <c r="V53" i="2" s="1"/>
  <c r="W53" i="2" s="1"/>
  <c r="X53" i="2" s="1"/>
  <c r="Y53" i="2" s="1"/>
  <c r="Z53" i="2" s="1"/>
  <c r="AA53" i="2" s="1"/>
  <c r="AB53" i="2" s="1"/>
  <c r="AC53" i="2" s="1"/>
  <c r="AD53" i="2" s="1"/>
  <c r="AE53" i="2" s="1"/>
  <c r="AF53" i="2" s="1"/>
  <c r="AG53" i="2" s="1"/>
  <c r="AH53" i="2" s="1"/>
  <c r="F24" i="2"/>
  <c r="G24" i="2" s="1"/>
  <c r="H24" i="2" s="1"/>
  <c r="I24" i="2" s="1"/>
  <c r="J24" i="2" s="1"/>
  <c r="K24" i="2" s="1"/>
  <c r="L24" i="2" s="1"/>
  <c r="M24" i="2" s="1"/>
  <c r="N24" i="2" s="1"/>
  <c r="O24" i="2" s="1"/>
  <c r="P24" i="2" s="1"/>
  <c r="Q24" i="2" s="1"/>
  <c r="R24" i="2" s="1"/>
  <c r="S24" i="2" s="1"/>
  <c r="T24" i="2" s="1"/>
  <c r="U24" i="2" s="1"/>
  <c r="V24" i="2" s="1"/>
  <c r="W24" i="2" s="1"/>
  <c r="X24" i="2" s="1"/>
  <c r="Y24" i="2" s="1"/>
  <c r="Z24" i="2" s="1"/>
  <c r="AA24" i="2" s="1"/>
  <c r="AB24" i="2" s="1"/>
  <c r="AC24" i="2" s="1"/>
  <c r="AD24" i="2" s="1"/>
  <c r="AE24" i="2" s="1"/>
  <c r="AF24" i="2" s="1"/>
  <c r="AG24" i="2" s="1"/>
  <c r="AH24" i="2" s="1"/>
  <c r="F71" i="2"/>
  <c r="G71" i="2" s="1"/>
  <c r="H71" i="2" s="1"/>
  <c r="I71" i="2" s="1"/>
  <c r="J71" i="2" s="1"/>
  <c r="K71" i="2" s="1"/>
  <c r="L71" i="2" s="1"/>
  <c r="M71" i="2" s="1"/>
  <c r="N71" i="2" s="1"/>
  <c r="O71" i="2" s="1"/>
  <c r="P71" i="2" s="1"/>
  <c r="Q71" i="2" s="1"/>
  <c r="R71" i="2" s="1"/>
  <c r="S71" i="2" s="1"/>
  <c r="T71" i="2" s="1"/>
  <c r="U71" i="2" s="1"/>
  <c r="V71" i="2" s="1"/>
  <c r="W71" i="2" s="1"/>
  <c r="X71" i="2" s="1"/>
  <c r="Y71" i="2" s="1"/>
  <c r="Z71" i="2" s="1"/>
  <c r="AA71" i="2" s="1"/>
  <c r="AB71" i="2" s="1"/>
  <c r="AC71" i="2" s="1"/>
  <c r="AD71" i="2" s="1"/>
  <c r="AE71" i="2" s="1"/>
  <c r="AF71" i="2" s="1"/>
  <c r="AG71" i="2" s="1"/>
  <c r="AH71" i="2" s="1"/>
  <c r="U49" i="1"/>
  <c r="U58" i="1" s="1"/>
  <c r="F49" i="1"/>
  <c r="F58" i="1" s="1"/>
  <c r="X49" i="1"/>
  <c r="X58" i="1" s="1"/>
  <c r="W49" i="1"/>
  <c r="W58" i="1" s="1"/>
  <c r="E49" i="1"/>
  <c r="E58" i="1" s="1"/>
  <c r="Y49" i="1"/>
  <c r="Y58" i="1" s="1"/>
  <c r="AC48" i="1"/>
  <c r="AC57" i="1" s="1"/>
  <c r="W48" i="1"/>
  <c r="W57" i="1" s="1"/>
  <c r="D48" i="1"/>
  <c r="D57" i="1" s="1"/>
  <c r="Z49" i="1"/>
  <c r="Z58" i="1" s="1"/>
  <c r="T48" i="1"/>
  <c r="U48" i="1"/>
  <c r="V48" i="1"/>
  <c r="V57" i="1" s="1"/>
  <c r="X48" i="1"/>
  <c r="X57" i="1" s="1"/>
  <c r="K48" i="1"/>
  <c r="L48" i="1"/>
  <c r="L57" i="1" s="1"/>
  <c r="O49" i="1"/>
  <c r="O58" i="1" s="1"/>
  <c r="M48" i="1"/>
  <c r="M57" i="1" s="1"/>
  <c r="P49" i="1"/>
  <c r="P58" i="1" s="1"/>
  <c r="Q49" i="1"/>
  <c r="Q58" i="1" s="1"/>
  <c r="R49" i="1"/>
  <c r="R58" i="1" s="1"/>
  <c r="T49" i="1"/>
  <c r="T58" i="1" s="1"/>
  <c r="G49" i="1"/>
  <c r="G58" i="1" s="1"/>
  <c r="AA49" i="1"/>
  <c r="AA58" i="1" s="1"/>
  <c r="H49" i="1"/>
  <c r="H58" i="1" s="1"/>
  <c r="AB49" i="1"/>
  <c r="AB58" i="1" s="1"/>
  <c r="F48" i="1"/>
  <c r="F57" i="1" s="1"/>
  <c r="Z48" i="1"/>
  <c r="Z57" i="1" s="1"/>
  <c r="I49" i="1"/>
  <c r="I58" i="1" s="1"/>
  <c r="AC49" i="1"/>
  <c r="AC58" i="1" s="1"/>
  <c r="AA48" i="1"/>
  <c r="AA57" i="1" s="1"/>
  <c r="J49" i="1"/>
  <c r="J58" i="1" s="1"/>
  <c r="AD49" i="1"/>
  <c r="AD58" i="1" s="1"/>
  <c r="K49" i="1"/>
  <c r="K58" i="1" s="1"/>
  <c r="L49" i="1"/>
  <c r="L58" i="1" s="1"/>
  <c r="M49" i="1"/>
  <c r="M58" i="1" s="1"/>
  <c r="N49" i="1"/>
  <c r="N58" i="1" s="1"/>
  <c r="Q48" i="1"/>
  <c r="R48" i="1"/>
  <c r="D49" i="1"/>
  <c r="D58" i="1" s="1"/>
  <c r="S48" i="1"/>
  <c r="S57" i="1" s="1"/>
  <c r="X84" i="2"/>
  <c r="AH84" i="2"/>
  <c r="AA84" i="2"/>
  <c r="Z84" i="2"/>
  <c r="K85" i="2"/>
  <c r="Y84" i="2"/>
  <c r="J85" i="2"/>
  <c r="I85" i="2"/>
  <c r="W84" i="2"/>
  <c r="L85" i="2"/>
  <c r="M85" i="2"/>
  <c r="AB85" i="2"/>
  <c r="N85" i="2"/>
  <c r="AC85" i="2"/>
  <c r="O85" i="2"/>
  <c r="AD85" i="2"/>
  <c r="P85" i="2"/>
  <c r="H84" i="2"/>
  <c r="AE85" i="2"/>
  <c r="Q85" i="2"/>
  <c r="H85" i="2"/>
  <c r="AF85" i="2"/>
  <c r="M84" i="2"/>
  <c r="R85" i="2"/>
  <c r="I84" i="2"/>
  <c r="AG85" i="2"/>
  <c r="N84" i="2"/>
  <c r="S85" i="2"/>
  <c r="O84" i="2"/>
  <c r="P84" i="2"/>
  <c r="L84" i="2"/>
  <c r="Q84" i="2"/>
  <c r="V85" i="2"/>
  <c r="J84" i="2"/>
  <c r="U85" i="2"/>
  <c r="AB84" i="2"/>
  <c r="R84" i="2"/>
  <c r="W85" i="2"/>
  <c r="AH85" i="2"/>
  <c r="K84" i="2"/>
  <c r="AC84" i="2"/>
  <c r="S84" i="2"/>
  <c r="X85" i="2"/>
  <c r="AD84" i="2"/>
  <c r="T84" i="2"/>
  <c r="Y85" i="2"/>
  <c r="T85" i="2"/>
  <c r="AE84" i="2"/>
  <c r="U84" i="2"/>
  <c r="Z85" i="2"/>
  <c r="AF84" i="2"/>
  <c r="V84" i="2"/>
  <c r="AA85" i="2"/>
  <c r="AG84" i="2"/>
  <c r="S7" i="2"/>
  <c r="O34" i="1" s="1"/>
  <c r="AC8" i="2"/>
  <c r="T7" i="2"/>
  <c r="P34" i="1" s="1"/>
  <c r="I8" i="2"/>
  <c r="R10" i="2"/>
  <c r="J8" i="2"/>
  <c r="T1" i="4"/>
  <c r="F19" i="2"/>
  <c r="E2" i="6"/>
  <c r="D8" i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H1" i="2"/>
  <c r="E61" i="6"/>
  <c r="G61" i="6" s="1"/>
  <c r="H61" i="6" s="1"/>
  <c r="I61" i="6" s="1"/>
  <c r="J61" i="6" s="1"/>
  <c r="K61" i="6" s="1"/>
  <c r="L61" i="6" s="1"/>
  <c r="M61" i="6" s="1"/>
  <c r="N61" i="6" s="1"/>
  <c r="O61" i="6" s="1"/>
  <c r="P61" i="6" s="1"/>
  <c r="Q61" i="6" s="1"/>
  <c r="R61" i="6" s="1"/>
  <c r="S61" i="6" s="1"/>
  <c r="T61" i="6" s="1"/>
  <c r="U61" i="6" s="1"/>
  <c r="V61" i="6" s="1"/>
  <c r="W61" i="6" s="1"/>
  <c r="X61" i="6" s="1"/>
  <c r="Y61" i="6" s="1"/>
  <c r="Z61" i="6" s="1"/>
  <c r="AA61" i="6" s="1"/>
  <c r="AB61" i="6" s="1"/>
  <c r="AC61" i="6" s="1"/>
  <c r="AD61" i="6" s="1"/>
  <c r="AE61" i="6" s="1"/>
  <c r="K8" i="2"/>
  <c r="L8" i="2"/>
  <c r="M8" i="2"/>
  <c r="AD8" i="2"/>
  <c r="AE8" i="2"/>
  <c r="AH10" i="2"/>
  <c r="AF8" i="2"/>
  <c r="AG8" i="2"/>
  <c r="V9" i="2"/>
  <c r="R36" i="1" s="1"/>
  <c r="W9" i="2"/>
  <c r="S36" i="1" s="1"/>
  <c r="X9" i="2"/>
  <c r="T36" i="1" s="1"/>
  <c r="Y9" i="2"/>
  <c r="U36" i="1" s="1"/>
  <c r="O10" i="2"/>
  <c r="P7" i="2"/>
  <c r="L34" i="1" s="1"/>
  <c r="P10" i="2"/>
  <c r="Q7" i="2"/>
  <c r="M34" i="1" s="1"/>
  <c r="Q10" i="2"/>
  <c r="R7" i="2"/>
  <c r="N34" i="1" s="1"/>
  <c r="V7" i="2"/>
  <c r="R34" i="1" s="1"/>
  <c r="O8" i="2"/>
  <c r="H9" i="2"/>
  <c r="U10" i="2"/>
  <c r="W7" i="2"/>
  <c r="S34" i="1" s="1"/>
  <c r="P8" i="2"/>
  <c r="I9" i="2"/>
  <c r="E36" i="1" s="1"/>
  <c r="AC9" i="2"/>
  <c r="Y36" i="1" s="1"/>
  <c r="V10" i="2"/>
  <c r="U7" i="2"/>
  <c r="Q34" i="1" s="1"/>
  <c r="AB9" i="2"/>
  <c r="X36" i="1" s="1"/>
  <c r="X7" i="2"/>
  <c r="T34" i="1" s="1"/>
  <c r="Q8" i="2"/>
  <c r="J9" i="2"/>
  <c r="F36" i="1" s="1"/>
  <c r="AD9" i="2"/>
  <c r="Z36" i="1" s="1"/>
  <c r="W10" i="2"/>
  <c r="Z9" i="2"/>
  <c r="V36" i="1" s="1"/>
  <c r="N8" i="2"/>
  <c r="K9" i="2"/>
  <c r="G36" i="1" s="1"/>
  <c r="S8" i="2"/>
  <c r="Z10" i="2"/>
  <c r="U8" i="2"/>
  <c r="I7" i="2"/>
  <c r="E34" i="1" s="1"/>
  <c r="AC7" i="2"/>
  <c r="Y34" i="1" s="1"/>
  <c r="AB10" i="2"/>
  <c r="J7" i="2"/>
  <c r="F34" i="1" s="1"/>
  <c r="AD7" i="2"/>
  <c r="Z34" i="1" s="1"/>
  <c r="W8" i="2"/>
  <c r="P9" i="2"/>
  <c r="L36" i="1" s="1"/>
  <c r="I10" i="2"/>
  <c r="AC10" i="2"/>
  <c r="Y7" i="2"/>
  <c r="U34" i="1" s="1"/>
  <c r="AA7" i="2"/>
  <c r="W34" i="1" s="1"/>
  <c r="V8" i="2"/>
  <c r="K7" i="2"/>
  <c r="G34" i="1" s="1"/>
  <c r="AE7" i="2"/>
  <c r="AA34" i="1" s="1"/>
  <c r="X8" i="2"/>
  <c r="Q9" i="2"/>
  <c r="M36" i="1" s="1"/>
  <c r="J10" i="2"/>
  <c r="AD10" i="2"/>
  <c r="AE9" i="2"/>
  <c r="AA36" i="1" s="1"/>
  <c r="L9" i="2"/>
  <c r="H36" i="1" s="1"/>
  <c r="M9" i="2"/>
  <c r="I36" i="1" s="1"/>
  <c r="AA10" i="2"/>
  <c r="H10" i="2"/>
  <c r="L7" i="2"/>
  <c r="H34" i="1" s="1"/>
  <c r="AF7" i="2"/>
  <c r="AB34" i="1" s="1"/>
  <c r="Y8" i="2"/>
  <c r="R9" i="2"/>
  <c r="N36" i="1" s="1"/>
  <c r="K10" i="2"/>
  <c r="AE10" i="2"/>
  <c r="S10" i="2"/>
  <c r="T10" i="2"/>
  <c r="R8" i="2"/>
  <c r="AF9" i="2"/>
  <c r="AB36" i="1" s="1"/>
  <c r="T8" i="2"/>
  <c r="H7" i="2"/>
  <c r="D34" i="1" s="1"/>
  <c r="AH9" i="2"/>
  <c r="AD36" i="1" s="1"/>
  <c r="O9" i="2"/>
  <c r="K36" i="1" s="1"/>
  <c r="M7" i="2"/>
  <c r="I34" i="1" s="1"/>
  <c r="AG7" i="2"/>
  <c r="AC34" i="1" s="1"/>
  <c r="Z8" i="2"/>
  <c r="S9" i="2"/>
  <c r="O36" i="1" s="1"/>
  <c r="L10" i="2"/>
  <c r="AF10" i="2"/>
  <c r="AH8" i="2"/>
  <c r="Z7" i="2"/>
  <c r="V34" i="1" s="1"/>
  <c r="AB7" i="2"/>
  <c r="X34" i="1" s="1"/>
  <c r="N7" i="2"/>
  <c r="J34" i="1" s="1"/>
  <c r="AH7" i="2"/>
  <c r="AD34" i="1" s="1"/>
  <c r="AA8" i="2"/>
  <c r="T9" i="2"/>
  <c r="P36" i="1" s="1"/>
  <c r="M10" i="2"/>
  <c r="AG10" i="2"/>
  <c r="AA9" i="2"/>
  <c r="W36" i="1" s="1"/>
  <c r="X10" i="2"/>
  <c r="Y10" i="2"/>
  <c r="AG9" i="2"/>
  <c r="AC36" i="1" s="1"/>
  <c r="N9" i="2"/>
  <c r="J36" i="1" s="1"/>
  <c r="O7" i="2"/>
  <c r="K34" i="1" s="1"/>
  <c r="H8" i="2"/>
  <c r="AB8" i="2"/>
  <c r="U9" i="2"/>
  <c r="Q36" i="1" s="1"/>
  <c r="N10" i="2"/>
  <c r="H2" i="2"/>
  <c r="D15" i="1" s="1"/>
  <c r="G2" i="2"/>
  <c r="C55" i="1"/>
  <c r="C46" i="1"/>
  <c r="K76" i="6"/>
  <c r="W76" i="6"/>
  <c r="L76" i="6"/>
  <c r="X76" i="6"/>
  <c r="D49" i="6"/>
  <c r="G10" i="2"/>
  <c r="G7" i="2"/>
  <c r="G8" i="2"/>
  <c r="G9" i="2"/>
  <c r="D52" i="6"/>
  <c r="H76" i="6"/>
  <c r="T76" i="6"/>
  <c r="K75" i="6"/>
  <c r="W75" i="6"/>
  <c r="M76" i="6"/>
  <c r="Y76" i="6"/>
  <c r="N76" i="6"/>
  <c r="AA76" i="6"/>
  <c r="E76" i="6"/>
  <c r="Q76" i="6"/>
  <c r="AC76" i="6"/>
  <c r="O76" i="6"/>
  <c r="Z76" i="6"/>
  <c r="O75" i="6"/>
  <c r="AA75" i="6"/>
  <c r="G76" i="6"/>
  <c r="S76" i="6"/>
  <c r="AE76" i="6"/>
  <c r="U1" i="4"/>
  <c r="A18" i="2" s="1"/>
  <c r="G75" i="6"/>
  <c r="S75" i="6"/>
  <c r="AE75" i="6"/>
  <c r="H75" i="6"/>
  <c r="T75" i="6"/>
  <c r="I75" i="6"/>
  <c r="U75" i="6"/>
  <c r="P76" i="6"/>
  <c r="AB76" i="6"/>
  <c r="J75" i="6"/>
  <c r="V75" i="6"/>
  <c r="F76" i="6"/>
  <c r="R76" i="6"/>
  <c r="AD76" i="6"/>
  <c r="L75" i="6"/>
  <c r="X75" i="6"/>
  <c r="P75" i="6"/>
  <c r="AB75" i="6"/>
  <c r="Z75" i="6"/>
  <c r="U76" i="6"/>
  <c r="J76" i="6"/>
  <c r="V76" i="6"/>
  <c r="I76" i="6"/>
  <c r="E75" i="6"/>
  <c r="Q75" i="6"/>
  <c r="AC75" i="6"/>
  <c r="N75" i="6"/>
  <c r="F75" i="6"/>
  <c r="R75" i="6"/>
  <c r="AD75" i="6"/>
  <c r="Y75" i="6"/>
  <c r="M75" i="6"/>
  <c r="K48" i="5"/>
  <c r="K89" i="5"/>
  <c r="J134" i="5"/>
  <c r="K60" i="5"/>
  <c r="J27" i="5"/>
  <c r="J28" i="5"/>
  <c r="J39" i="5"/>
  <c r="K119" i="5"/>
  <c r="K210" i="5"/>
  <c r="K54" i="5"/>
  <c r="J33" i="5"/>
  <c r="K11" i="5"/>
  <c r="K70" i="5"/>
  <c r="K82" i="5"/>
  <c r="K156" i="5"/>
  <c r="J186" i="5"/>
  <c r="K192" i="5"/>
  <c r="K204" i="5"/>
  <c r="K141" i="5"/>
  <c r="K83" i="5"/>
  <c r="K68" i="5"/>
  <c r="K155" i="5"/>
  <c r="K177" i="5"/>
  <c r="K206" i="5"/>
  <c r="K21" i="5"/>
  <c r="K161" i="5"/>
  <c r="K125" i="5"/>
  <c r="K199" i="5"/>
  <c r="K84" i="5"/>
  <c r="J66" i="5"/>
  <c r="J76" i="5"/>
  <c r="K185" i="5"/>
  <c r="K149" i="5"/>
  <c r="K113" i="5"/>
  <c r="J170" i="5"/>
  <c r="K144" i="5"/>
  <c r="J180" i="5"/>
  <c r="K173" i="5"/>
  <c r="J166" i="5"/>
  <c r="K137" i="5"/>
  <c r="J130" i="5"/>
  <c r="K123" i="5"/>
  <c r="J108" i="5"/>
  <c r="K101" i="5"/>
  <c r="K87" i="5"/>
  <c r="J72" i="5"/>
  <c r="K65" i="5"/>
  <c r="J58" i="5"/>
  <c r="K51" i="5"/>
  <c r="J36" i="5"/>
  <c r="K29" i="5"/>
  <c r="J22" i="5"/>
  <c r="K202" i="5"/>
  <c r="K140" i="5"/>
  <c r="J102" i="5"/>
  <c r="K179" i="5"/>
  <c r="K143" i="5"/>
  <c r="K107" i="5"/>
  <c r="K71" i="5"/>
  <c r="K35" i="5"/>
  <c r="J208" i="5"/>
  <c r="J98" i="5"/>
  <c r="K117" i="5"/>
  <c r="J195" i="5"/>
  <c r="J88" i="5"/>
  <c r="K77" i="5"/>
  <c r="K41" i="5"/>
  <c r="K5" i="5"/>
  <c r="K191" i="5"/>
  <c r="J138" i="5"/>
  <c r="J62" i="5"/>
  <c r="K81" i="5"/>
  <c r="K9" i="5"/>
  <c r="K153" i="5"/>
  <c r="J124" i="5"/>
  <c r="J52" i="5"/>
  <c r="J30" i="5"/>
  <c r="K53" i="5"/>
  <c r="K17" i="5"/>
  <c r="J196" i="5"/>
  <c r="J194" i="5"/>
  <c r="J26" i="5"/>
  <c r="K45" i="5"/>
  <c r="K189" i="5"/>
  <c r="J16" i="5"/>
  <c r="J160" i="5"/>
  <c r="K174" i="5"/>
  <c r="K167" i="5"/>
  <c r="K131" i="5"/>
  <c r="K95" i="5"/>
  <c r="K59" i="5"/>
  <c r="K23" i="5"/>
  <c r="K203" i="5"/>
  <c r="J197" i="5"/>
  <c r="K133" i="5"/>
  <c r="K61" i="5"/>
  <c r="J163" i="5"/>
  <c r="J127" i="5"/>
  <c r="J91" i="5"/>
  <c r="J55" i="5"/>
  <c r="J19" i="5"/>
  <c r="K128" i="5"/>
  <c r="K56" i="5"/>
  <c r="J193" i="5"/>
  <c r="K121" i="5"/>
  <c r="K49" i="5"/>
  <c r="J188" i="5"/>
  <c r="K182" i="5"/>
  <c r="J176" i="5"/>
  <c r="J164" i="5"/>
  <c r="K158" i="5"/>
  <c r="J152" i="5"/>
  <c r="K146" i="5"/>
  <c r="K122" i="5"/>
  <c r="J116" i="5"/>
  <c r="K110" i="5"/>
  <c r="J104" i="5"/>
  <c r="J92" i="5"/>
  <c r="K86" i="5"/>
  <c r="J80" i="5"/>
  <c r="K74" i="5"/>
  <c r="K50" i="5"/>
  <c r="J44" i="5"/>
  <c r="K38" i="5"/>
  <c r="J32" i="5"/>
  <c r="J20" i="5"/>
  <c r="K14" i="5"/>
  <c r="J8" i="5"/>
  <c r="K190" i="5"/>
  <c r="K181" i="5"/>
  <c r="K109" i="5"/>
  <c r="K37" i="5"/>
  <c r="K187" i="5"/>
  <c r="K175" i="5"/>
  <c r="J169" i="5"/>
  <c r="J157" i="5"/>
  <c r="K151" i="5"/>
  <c r="J145" i="5"/>
  <c r="K139" i="5"/>
  <c r="K115" i="5"/>
  <c r="K103" i="5"/>
  <c r="J97" i="5"/>
  <c r="J85" i="5"/>
  <c r="K79" i="5"/>
  <c r="J73" i="5"/>
  <c r="K67" i="5"/>
  <c r="K43" i="5"/>
  <c r="K31" i="5"/>
  <c r="J25" i="5"/>
  <c r="J13" i="5"/>
  <c r="K7" i="5"/>
  <c r="J211" i="5"/>
  <c r="J209" i="5"/>
  <c r="J205" i="5"/>
  <c r="J200" i="5"/>
  <c r="D70" i="6"/>
  <c r="D71" i="6"/>
  <c r="D57" i="6"/>
  <c r="D20" i="6"/>
  <c r="D46" i="6"/>
  <c r="D19" i="6"/>
  <c r="D56" i="6"/>
  <c r="C68" i="1"/>
  <c r="G60" i="2"/>
  <c r="G57" i="2"/>
  <c r="W12" i="2"/>
  <c r="S25" i="1" s="1"/>
  <c r="V15" i="2"/>
  <c r="R29" i="1" s="1"/>
  <c r="AE14" i="2"/>
  <c r="AA28" i="1" s="1"/>
  <c r="O14" i="2"/>
  <c r="K28" i="1" s="1"/>
  <c r="G65" i="2"/>
  <c r="T15" i="2"/>
  <c r="P29" i="1" s="1"/>
  <c r="I12" i="2"/>
  <c r="E25" i="1" s="1"/>
  <c r="S13" i="2"/>
  <c r="O26" i="1" s="1"/>
  <c r="G64" i="2"/>
  <c r="L12" i="2"/>
  <c r="H25" i="1" s="1"/>
  <c r="N13" i="2"/>
  <c r="J26" i="1" s="1"/>
  <c r="AG14" i="2"/>
  <c r="AC28" i="1" s="1"/>
  <c r="T17" i="2"/>
  <c r="P32" i="1" s="1"/>
  <c r="AG15" i="2"/>
  <c r="AC29" i="1" s="1"/>
  <c r="P16" i="2"/>
  <c r="L31" i="1" s="1"/>
  <c r="N17" i="2"/>
  <c r="J32" i="1" s="1"/>
  <c r="G17" i="2"/>
  <c r="S16" i="2"/>
  <c r="O31" i="1" s="1"/>
  <c r="AD13" i="2"/>
  <c r="Z26" i="1" s="1"/>
  <c r="AA13" i="2"/>
  <c r="W26" i="1" s="1"/>
  <c r="AF13" i="2"/>
  <c r="AB26" i="1" s="1"/>
  <c r="X14" i="2"/>
  <c r="T28" i="1" s="1"/>
  <c r="Q15" i="2"/>
  <c r="M29" i="1" s="1"/>
  <c r="J16" i="2"/>
  <c r="F31" i="1" s="1"/>
  <c r="Y17" i="2"/>
  <c r="U32" i="1" s="1"/>
  <c r="I17" i="2"/>
  <c r="E32" i="1" s="1"/>
  <c r="L17" i="2"/>
  <c r="H32" i="1" s="1"/>
  <c r="AD12" i="2"/>
  <c r="Z25" i="1" s="1"/>
  <c r="G14" i="2"/>
  <c r="K16" i="2"/>
  <c r="G31" i="1" s="1"/>
  <c r="AD16" i="2"/>
  <c r="Z31" i="1" s="1"/>
  <c r="S17" i="2"/>
  <c r="O32" i="1" s="1"/>
  <c r="V14" i="2"/>
  <c r="R28" i="1" s="1"/>
  <c r="X17" i="2"/>
  <c r="T32" i="1" s="1"/>
  <c r="Q12" i="2"/>
  <c r="M25" i="1" s="1"/>
  <c r="U12" i="2"/>
  <c r="Q25" i="1" s="1"/>
  <c r="AA17" i="2"/>
  <c r="W32" i="1" s="1"/>
  <c r="R14" i="2"/>
  <c r="N28" i="1" s="1"/>
  <c r="X12" i="2"/>
  <c r="T25" i="1" s="1"/>
  <c r="H14" i="2"/>
  <c r="D28" i="1" s="1"/>
  <c r="O13" i="2"/>
  <c r="K26" i="1" s="1"/>
  <c r="AB16" i="2"/>
  <c r="X31" i="1" s="1"/>
  <c r="S12" i="2"/>
  <c r="O25" i="1" s="1"/>
  <c r="J12" i="2"/>
  <c r="F25" i="1" s="1"/>
  <c r="AB12" i="2"/>
  <c r="X25" i="1" s="1"/>
  <c r="AH14" i="2"/>
  <c r="AD28" i="1" s="1"/>
  <c r="G16" i="2"/>
  <c r="L16" i="2"/>
  <c r="H31" i="1" s="1"/>
  <c r="AE16" i="2"/>
  <c r="AA31" i="1" s="1"/>
  <c r="W13" i="2"/>
  <c r="S26" i="1" s="1"/>
  <c r="M12" i="2"/>
  <c r="I25" i="1" s="1"/>
  <c r="O15" i="2"/>
  <c r="K29" i="1" s="1"/>
  <c r="V13" i="2"/>
  <c r="R26" i="1" s="1"/>
  <c r="U16" i="2"/>
  <c r="Q31" i="1" s="1"/>
  <c r="M17" i="2"/>
  <c r="I32" i="1" s="1"/>
  <c r="S15" i="2"/>
  <c r="O29" i="1" s="1"/>
  <c r="Y16" i="2"/>
  <c r="U31" i="1" s="1"/>
  <c r="J15" i="2"/>
  <c r="F29" i="1" s="1"/>
  <c r="AG13" i="2"/>
  <c r="AC26" i="1" s="1"/>
  <c r="I14" i="2"/>
  <c r="E28" i="1" s="1"/>
  <c r="AF17" i="2"/>
  <c r="AB32" i="1" s="1"/>
  <c r="H13" i="2"/>
  <c r="D26" i="1" s="1"/>
  <c r="K13" i="2"/>
  <c r="G26" i="1" s="1"/>
  <c r="AF16" i="2"/>
  <c r="AB31" i="1" s="1"/>
  <c r="W17" i="2"/>
  <c r="S32" i="1" s="1"/>
  <c r="W14" i="2"/>
  <c r="S28" i="1" s="1"/>
  <c r="P15" i="2"/>
  <c r="L29" i="1" s="1"/>
  <c r="AA14" i="2"/>
  <c r="W28" i="1" s="1"/>
  <c r="AC14" i="2"/>
  <c r="Y28" i="1" s="1"/>
  <c r="R15" i="2"/>
  <c r="N29" i="1" s="1"/>
  <c r="X15" i="2"/>
  <c r="T29" i="1" s="1"/>
  <c r="Q14" i="2"/>
  <c r="M28" i="1" s="1"/>
  <c r="Z12" i="2"/>
  <c r="V25" i="1" s="1"/>
  <c r="AF14" i="2"/>
  <c r="AB28" i="1" s="1"/>
  <c r="W16" i="2"/>
  <c r="S31" i="1" s="1"/>
  <c r="AC15" i="2"/>
  <c r="Y29" i="1" s="1"/>
  <c r="AF15" i="2"/>
  <c r="AB29" i="1" s="1"/>
  <c r="AF12" i="2"/>
  <c r="AB25" i="1" s="1"/>
  <c r="K15" i="2"/>
  <c r="G29" i="1" s="1"/>
  <c r="I16" i="2"/>
  <c r="E31" i="1" s="1"/>
  <c r="AC17" i="2"/>
  <c r="Y32" i="1" s="1"/>
  <c r="N15" i="2"/>
  <c r="J29" i="1" s="1"/>
  <c r="R17" i="2"/>
  <c r="N32" i="1" s="1"/>
  <c r="T14" i="2"/>
  <c r="P28" i="1" s="1"/>
  <c r="Q16" i="2"/>
  <c r="M31" i="1" s="1"/>
  <c r="S14" i="2"/>
  <c r="O28" i="1" s="1"/>
  <c r="N14" i="2"/>
  <c r="J28" i="1" s="1"/>
  <c r="Y15" i="2"/>
  <c r="U29" i="1" s="1"/>
  <c r="M13" i="2"/>
  <c r="I26" i="1" s="1"/>
  <c r="P14" i="2"/>
  <c r="L28" i="1" s="1"/>
  <c r="U17" i="2"/>
  <c r="Q32" i="1" s="1"/>
  <c r="AC13" i="2"/>
  <c r="Y26" i="1" s="1"/>
  <c r="J17" i="2"/>
  <c r="F32" i="1" s="1"/>
  <c r="AB17" i="2"/>
  <c r="X32" i="1" s="1"/>
  <c r="H15" i="2"/>
  <c r="D29" i="1" s="1"/>
  <c r="G15" i="2"/>
  <c r="G12" i="2"/>
  <c r="J14" i="2"/>
  <c r="F28" i="1" s="1"/>
  <c r="T12" i="2"/>
  <c r="P25" i="1" s="1"/>
  <c r="P17" i="2"/>
  <c r="L32" i="1" s="1"/>
  <c r="V17" i="2"/>
  <c r="R32" i="1" s="1"/>
  <c r="O17" i="2"/>
  <c r="K32" i="1" s="1"/>
  <c r="X16" i="2"/>
  <c r="T31" i="1" s="1"/>
  <c r="Z15" i="2"/>
  <c r="V29" i="1" s="1"/>
  <c r="W15" i="2"/>
  <c r="S29" i="1" s="1"/>
  <c r="Z16" i="2"/>
  <c r="V31" i="1" s="1"/>
  <c r="G13" i="2"/>
  <c r="M15" i="2"/>
  <c r="I29" i="1" s="1"/>
  <c r="U14" i="2"/>
  <c r="Q28" i="1" s="1"/>
  <c r="K12" i="2"/>
  <c r="G25" i="1" s="1"/>
  <c r="AE12" i="2"/>
  <c r="AA25" i="1" s="1"/>
  <c r="AG17" i="2"/>
  <c r="AC32" i="1" s="1"/>
  <c r="I13" i="2"/>
  <c r="E26" i="1" s="1"/>
  <c r="L13" i="2"/>
  <c r="H26" i="1" s="1"/>
  <c r="K14" i="2"/>
  <c r="G28" i="1" s="1"/>
  <c r="AC16" i="2"/>
  <c r="Y31" i="1" s="1"/>
  <c r="T16" i="2"/>
  <c r="P31" i="1" s="1"/>
  <c r="O12" i="2"/>
  <c r="K25" i="1" s="1"/>
  <c r="P13" i="2"/>
  <c r="L26" i="1" s="1"/>
  <c r="Q13" i="2"/>
  <c r="M26" i="1" s="1"/>
  <c r="AA16" i="2"/>
  <c r="W31" i="1" s="1"/>
  <c r="AD17" i="2"/>
  <c r="Z32" i="1" s="1"/>
  <c r="Y13" i="2"/>
  <c r="U26" i="1" s="1"/>
  <c r="AE13" i="2"/>
  <c r="AA26" i="1" s="1"/>
  <c r="AH13" i="2"/>
  <c r="AD26" i="1" s="1"/>
  <c r="L14" i="2"/>
  <c r="H28" i="1" s="1"/>
  <c r="AG12" i="2"/>
  <c r="AC25" i="1" s="1"/>
  <c r="AB13" i="2"/>
  <c r="X26" i="1" s="1"/>
  <c r="AG16" i="2"/>
  <c r="AC31" i="1" s="1"/>
  <c r="AB14" i="2"/>
  <c r="X28" i="1" s="1"/>
  <c r="Z13" i="2"/>
  <c r="V26" i="1" s="1"/>
  <c r="T13" i="2"/>
  <c r="P26" i="1" s="1"/>
  <c r="P12" i="2"/>
  <c r="L25" i="1" s="1"/>
  <c r="R12" i="2"/>
  <c r="N25" i="1" s="1"/>
  <c r="AA15" i="2"/>
  <c r="W29" i="1" s="1"/>
  <c r="U15" i="2"/>
  <c r="Q29" i="1" s="1"/>
  <c r="Q17" i="2"/>
  <c r="M32" i="1" s="1"/>
  <c r="V12" i="2"/>
  <c r="R25" i="1" s="1"/>
  <c r="AE15" i="2"/>
  <c r="AA29" i="1" s="1"/>
  <c r="N16" i="2"/>
  <c r="J31" i="1" s="1"/>
  <c r="I4" i="2"/>
  <c r="L15" i="2"/>
  <c r="H29" i="1" s="1"/>
  <c r="AD15" i="2"/>
  <c r="Z29" i="1" s="1"/>
  <c r="H16" i="2"/>
  <c r="D31" i="1" s="1"/>
  <c r="I15" i="2"/>
  <c r="E29" i="1" s="1"/>
  <c r="J13" i="2"/>
  <c r="F26" i="1" s="1"/>
  <c r="AH16" i="2"/>
  <c r="AD31" i="1" s="1"/>
  <c r="H12" i="2"/>
  <c r="D25" i="1" s="1"/>
  <c r="Z17" i="2"/>
  <c r="V32" i="1" s="1"/>
  <c r="Y14" i="2"/>
  <c r="U28" i="1" s="1"/>
  <c r="U13" i="2"/>
  <c r="Q26" i="1" s="1"/>
  <c r="R16" i="2"/>
  <c r="N31" i="1" s="1"/>
  <c r="R13" i="2"/>
  <c r="N26" i="1" s="1"/>
  <c r="Y12" i="2"/>
  <c r="U25" i="1" s="1"/>
  <c r="AH12" i="2"/>
  <c r="AD25" i="1" s="1"/>
  <c r="M14" i="2"/>
  <c r="I28" i="1" s="1"/>
  <c r="AB15" i="2"/>
  <c r="X29" i="1" s="1"/>
  <c r="V16" i="2"/>
  <c r="R31" i="1" s="1"/>
  <c r="H17" i="2"/>
  <c r="D32" i="1" s="1"/>
  <c r="K17" i="2"/>
  <c r="G32" i="1" s="1"/>
  <c r="AE17" i="2"/>
  <c r="AA32" i="1" s="1"/>
  <c r="AH17" i="2"/>
  <c r="AD32" i="1" s="1"/>
  <c r="AH15" i="2"/>
  <c r="AD29" i="1" s="1"/>
  <c r="AD14" i="2"/>
  <c r="Z28" i="1" s="1"/>
  <c r="AC12" i="2"/>
  <c r="Y25" i="1" s="1"/>
  <c r="N12" i="2"/>
  <c r="J25" i="1" s="1"/>
  <c r="O16" i="2"/>
  <c r="K31" i="1" s="1"/>
  <c r="Z14" i="2"/>
  <c r="V28" i="1" s="1"/>
  <c r="X13" i="2"/>
  <c r="T26" i="1" s="1"/>
  <c r="AA12" i="2"/>
  <c r="W25" i="1" s="1"/>
  <c r="M16" i="2"/>
  <c r="I31" i="1" s="1"/>
  <c r="U2" i="2"/>
  <c r="Q15" i="1" s="1"/>
  <c r="P2" i="2"/>
  <c r="L15" i="1" s="1"/>
  <c r="I2" i="2"/>
  <c r="E15" i="1" s="1"/>
  <c r="AD2" i="2"/>
  <c r="Z15" i="1" s="1"/>
  <c r="Z4" i="2"/>
  <c r="AH2" i="2"/>
  <c r="AD15" i="1" s="1"/>
  <c r="M2" i="2"/>
  <c r="I15" i="1" s="1"/>
  <c r="AH4" i="2"/>
  <c r="AF4" i="2"/>
  <c r="S4" i="2"/>
  <c r="Q2" i="2"/>
  <c r="M15" i="1" s="1"/>
  <c r="G54" i="2"/>
  <c r="K4" i="2"/>
  <c r="AF2" i="2"/>
  <c r="AB15" i="1" s="1"/>
  <c r="X4" i="2"/>
  <c r="AB2" i="2"/>
  <c r="X15" i="1" s="1"/>
  <c r="W4" i="2"/>
  <c r="AG2" i="2"/>
  <c r="AC15" i="1" s="1"/>
  <c r="AC2" i="2"/>
  <c r="Y15" i="1" s="1"/>
  <c r="N2" i="2"/>
  <c r="J15" i="1" s="1"/>
  <c r="J2" i="2"/>
  <c r="F15" i="1" s="1"/>
  <c r="L2" i="2"/>
  <c r="H15" i="1" s="1"/>
  <c r="J4" i="2"/>
  <c r="L4" i="2"/>
  <c r="U4" i="2"/>
  <c r="O2" i="2"/>
  <c r="K15" i="1" s="1"/>
  <c r="AE2" i="2"/>
  <c r="AA15" i="1" s="1"/>
  <c r="H4" i="2"/>
  <c r="AA2" i="2"/>
  <c r="W15" i="1" s="1"/>
  <c r="T4" i="2"/>
  <c r="N4" i="2"/>
  <c r="Y2" i="2"/>
  <c r="U15" i="1" s="1"/>
  <c r="Q4" i="2"/>
  <c r="W2" i="2"/>
  <c r="S15" i="1" s="1"/>
  <c r="O4" i="2"/>
  <c r="Z2" i="2"/>
  <c r="V15" i="1" s="1"/>
  <c r="Y4" i="2"/>
  <c r="R2" i="2"/>
  <c r="N15" i="1" s="1"/>
  <c r="V2" i="2"/>
  <c r="R15" i="1" s="1"/>
  <c r="R4" i="2"/>
  <c r="M4" i="2"/>
  <c r="P4" i="2"/>
  <c r="AB4" i="2"/>
  <c r="AC4" i="2"/>
  <c r="AE4" i="2"/>
  <c r="T2" i="2"/>
  <c r="P15" i="1" s="1"/>
  <c r="X2" i="2"/>
  <c r="T15" i="1" s="1"/>
  <c r="K2" i="2"/>
  <c r="G15" i="1" s="1"/>
  <c r="AG4" i="2"/>
  <c r="AD4" i="2"/>
  <c r="AA4" i="2"/>
  <c r="V4" i="2"/>
  <c r="G4" i="2"/>
  <c r="S2" i="2"/>
  <c r="O15" i="1" s="1"/>
  <c r="Q57" i="1" l="1"/>
  <c r="AD57" i="1"/>
  <c r="I57" i="1"/>
  <c r="T57" i="1"/>
  <c r="J57" i="1"/>
  <c r="K57" i="1"/>
  <c r="Y57" i="1"/>
  <c r="C42" i="1"/>
  <c r="R57" i="1"/>
  <c r="U57" i="1"/>
  <c r="AB48" i="1"/>
  <c r="AB57" i="1" s="1"/>
  <c r="A25" i="4"/>
  <c r="C52" i="1"/>
  <c r="O48" i="1"/>
  <c r="O57" i="1" s="1"/>
  <c r="H48" i="1"/>
  <c r="H57" i="1" s="1"/>
  <c r="AI80" i="2"/>
  <c r="AI48" i="2"/>
  <c r="C51" i="1"/>
  <c r="C54" i="1"/>
  <c r="E18" i="6"/>
  <c r="D18" i="6" s="1"/>
  <c r="S49" i="1"/>
  <c r="W22" i="1"/>
  <c r="W19" i="1" s="1"/>
  <c r="AA23" i="1"/>
  <c r="AA22" i="1"/>
  <c r="AA19" i="1" s="1"/>
  <c r="J23" i="1"/>
  <c r="G22" i="1"/>
  <c r="G19" i="1" s="1"/>
  <c r="I23" i="1"/>
  <c r="H23" i="1"/>
  <c r="D22" i="1"/>
  <c r="D19" i="1" s="1"/>
  <c r="S23" i="1"/>
  <c r="H22" i="1"/>
  <c r="H19" i="1" s="1"/>
  <c r="F22" i="1"/>
  <c r="F19" i="1" s="1"/>
  <c r="N22" i="1"/>
  <c r="N19" i="1" s="1"/>
  <c r="N23" i="1"/>
  <c r="L22" i="1"/>
  <c r="L19" i="1" s="1"/>
  <c r="V22" i="1"/>
  <c r="V19" i="1" s="1"/>
  <c r="R23" i="1"/>
  <c r="E22" i="1"/>
  <c r="E19" i="1" s="1"/>
  <c r="U22" i="1"/>
  <c r="U19" i="1" s="1"/>
  <c r="V23" i="1"/>
  <c r="Q23" i="1"/>
  <c r="I22" i="1"/>
  <c r="I19" i="1" s="1"/>
  <c r="Y23" i="1"/>
  <c r="Z22" i="1"/>
  <c r="Z19" i="1" s="1"/>
  <c r="O23" i="1"/>
  <c r="P23" i="1"/>
  <c r="J22" i="1"/>
  <c r="J19" i="1" s="1"/>
  <c r="F23" i="1"/>
  <c r="AD23" i="1"/>
  <c r="X22" i="1"/>
  <c r="X19" i="1" s="1"/>
  <c r="U23" i="1"/>
  <c r="G23" i="1"/>
  <c r="O22" i="1"/>
  <c r="O19" i="1" s="1"/>
  <c r="D23" i="1"/>
  <c r="X23" i="1"/>
  <c r="K23" i="1"/>
  <c r="AB23" i="1"/>
  <c r="S22" i="1"/>
  <c r="S19" i="1" s="1"/>
  <c r="W23" i="1"/>
  <c r="T23" i="1"/>
  <c r="Y22" i="1"/>
  <c r="Y19" i="1" s="1"/>
  <c r="L23" i="1"/>
  <c r="P22" i="1"/>
  <c r="P19" i="1" s="1"/>
  <c r="AC23" i="1"/>
  <c r="T22" i="1"/>
  <c r="T19" i="1" s="1"/>
  <c r="Z23" i="1"/>
  <c r="M23" i="1"/>
  <c r="R22" i="1"/>
  <c r="R19" i="1" s="1"/>
  <c r="K22" i="1"/>
  <c r="K19" i="1" s="1"/>
  <c r="AB22" i="1"/>
  <c r="AB19" i="1" s="1"/>
  <c r="AC22" i="1"/>
  <c r="AC19" i="1" s="1"/>
  <c r="Q22" i="1"/>
  <c r="Q19" i="1" s="1"/>
  <c r="E23" i="1"/>
  <c r="AD22" i="1"/>
  <c r="AD19" i="1" s="1"/>
  <c r="M22" i="1"/>
  <c r="M19" i="1" s="1"/>
  <c r="Q17" i="1"/>
  <c r="Q12" i="1" s="1"/>
  <c r="Y17" i="1"/>
  <c r="Y12" i="1" s="1"/>
  <c r="AA17" i="1"/>
  <c r="AA12" i="1" s="1"/>
  <c r="F17" i="1"/>
  <c r="F12" i="1" s="1"/>
  <c r="I17" i="1"/>
  <c r="I12" i="1" s="1"/>
  <c r="X17" i="1"/>
  <c r="X12" i="1" s="1"/>
  <c r="L17" i="1"/>
  <c r="L12" i="1" s="1"/>
  <c r="V17" i="1"/>
  <c r="V12" i="1" s="1"/>
  <c r="H17" i="1"/>
  <c r="H12" i="1" s="1"/>
  <c r="S17" i="1"/>
  <c r="S12" i="1" s="1"/>
  <c r="M17" i="1"/>
  <c r="M12" i="1" s="1"/>
  <c r="R17" i="1"/>
  <c r="R12" i="1" s="1"/>
  <c r="W17" i="1"/>
  <c r="W12" i="1" s="1"/>
  <c r="J17" i="1"/>
  <c r="J12" i="1" s="1"/>
  <c r="U17" i="1"/>
  <c r="U12" i="1" s="1"/>
  <c r="K17" i="1"/>
  <c r="K12" i="1" s="1"/>
  <c r="G17" i="1"/>
  <c r="G12" i="1" s="1"/>
  <c r="P17" i="1"/>
  <c r="P12" i="1" s="1"/>
  <c r="N17" i="1"/>
  <c r="N12" i="1" s="1"/>
  <c r="T17" i="1"/>
  <c r="T12" i="1" s="1"/>
  <c r="Z17" i="1"/>
  <c r="Z12" i="1" s="1"/>
  <c r="O17" i="1"/>
  <c r="O12" i="1" s="1"/>
  <c r="E17" i="1"/>
  <c r="E12" i="1" s="1"/>
  <c r="AC17" i="1"/>
  <c r="AC12" i="1" s="1"/>
  <c r="AB17" i="1"/>
  <c r="AB12" i="1" s="1"/>
  <c r="D17" i="1"/>
  <c r="AD17" i="1"/>
  <c r="AD12" i="1" s="1"/>
  <c r="N48" i="1"/>
  <c r="N57" i="1" s="1"/>
  <c r="C39" i="1"/>
  <c r="G45" i="2"/>
  <c r="G77" i="2"/>
  <c r="Z83" i="2"/>
  <c r="AB83" i="2"/>
  <c r="X83" i="2"/>
  <c r="S83" i="2"/>
  <c r="AA83" i="2"/>
  <c r="P83" i="2"/>
  <c r="U83" i="2"/>
  <c r="O83" i="2"/>
  <c r="M83" i="2"/>
  <c r="AC83" i="2"/>
  <c r="A7" i="1"/>
  <c r="A1" i="6"/>
  <c r="I51" i="2"/>
  <c r="J51" i="2" s="1"/>
  <c r="K51" i="2" s="1"/>
  <c r="L51" i="2" s="1"/>
  <c r="M51" i="2" s="1"/>
  <c r="N51" i="2" s="1"/>
  <c r="O51" i="2" s="1"/>
  <c r="P51" i="2" s="1"/>
  <c r="Q51" i="2" s="1"/>
  <c r="R51" i="2" s="1"/>
  <c r="S51" i="2" s="1"/>
  <c r="T51" i="2" s="1"/>
  <c r="U51" i="2" s="1"/>
  <c r="V51" i="2" s="1"/>
  <c r="W51" i="2" s="1"/>
  <c r="X51" i="2" s="1"/>
  <c r="Y51" i="2" s="1"/>
  <c r="Z51" i="2" s="1"/>
  <c r="AA51" i="2" s="1"/>
  <c r="AB51" i="2" s="1"/>
  <c r="AC51" i="2" s="1"/>
  <c r="AD51" i="2" s="1"/>
  <c r="AE51" i="2" s="1"/>
  <c r="AF51" i="2" s="1"/>
  <c r="AG51" i="2" s="1"/>
  <c r="AH51" i="2" s="1"/>
  <c r="J22" i="2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H1" i="2" s="1"/>
  <c r="E43" i="6"/>
  <c r="G43" i="6" s="1"/>
  <c r="H43" i="6" s="1"/>
  <c r="I43" i="6" s="1"/>
  <c r="J43" i="6" s="1"/>
  <c r="K43" i="6" s="1"/>
  <c r="L43" i="6" s="1"/>
  <c r="M43" i="6" s="1"/>
  <c r="N43" i="6" s="1"/>
  <c r="O43" i="6" s="1"/>
  <c r="P43" i="6" s="1"/>
  <c r="Q43" i="6" s="1"/>
  <c r="R43" i="6" s="1"/>
  <c r="S43" i="6" s="1"/>
  <c r="T43" i="6" s="1"/>
  <c r="U43" i="6" s="1"/>
  <c r="V43" i="6" s="1"/>
  <c r="W43" i="6" s="1"/>
  <c r="X43" i="6" s="1"/>
  <c r="Y43" i="6" s="1"/>
  <c r="Z43" i="6" s="1"/>
  <c r="AA43" i="6" s="1"/>
  <c r="AB43" i="6" s="1"/>
  <c r="AC43" i="6" s="1"/>
  <c r="AD43" i="6" s="1"/>
  <c r="AE43" i="6" s="1"/>
  <c r="I82" i="2"/>
  <c r="J82" i="2" s="1"/>
  <c r="K82" i="2" s="1"/>
  <c r="L82" i="2" s="1"/>
  <c r="M82" i="2" s="1"/>
  <c r="N82" i="2" s="1"/>
  <c r="O82" i="2" s="1"/>
  <c r="P82" i="2" s="1"/>
  <c r="Q82" i="2" s="1"/>
  <c r="R82" i="2" s="1"/>
  <c r="S82" i="2" s="1"/>
  <c r="T82" i="2" s="1"/>
  <c r="U82" i="2" s="1"/>
  <c r="V82" i="2" s="1"/>
  <c r="W82" i="2" s="1"/>
  <c r="X82" i="2" s="1"/>
  <c r="Y82" i="2" s="1"/>
  <c r="Z82" i="2" s="1"/>
  <c r="AA82" i="2" s="1"/>
  <c r="AB82" i="2" s="1"/>
  <c r="AC82" i="2" s="1"/>
  <c r="AD82" i="2" s="1"/>
  <c r="AE82" i="2" s="1"/>
  <c r="AF82" i="2" s="1"/>
  <c r="AG82" i="2" s="1"/>
  <c r="AH82" i="2" s="1"/>
  <c r="G5" i="6"/>
  <c r="H5" i="6" s="1"/>
  <c r="I5" i="6" s="1"/>
  <c r="E73" i="6"/>
  <c r="G73" i="6" s="1"/>
  <c r="H73" i="6" s="1"/>
  <c r="I73" i="6" s="1"/>
  <c r="J73" i="6" s="1"/>
  <c r="K73" i="6" s="1"/>
  <c r="L73" i="6" s="1"/>
  <c r="M73" i="6" s="1"/>
  <c r="N73" i="6" s="1"/>
  <c r="O73" i="6" s="1"/>
  <c r="P73" i="6" s="1"/>
  <c r="Q73" i="6" s="1"/>
  <c r="R73" i="6" s="1"/>
  <c r="S73" i="6" s="1"/>
  <c r="T73" i="6" s="1"/>
  <c r="U73" i="6" s="1"/>
  <c r="V73" i="6" s="1"/>
  <c r="W73" i="6" s="1"/>
  <c r="X73" i="6" s="1"/>
  <c r="Y73" i="6" s="1"/>
  <c r="Z73" i="6" s="1"/>
  <c r="AA73" i="6" s="1"/>
  <c r="AB73" i="6" s="1"/>
  <c r="AC73" i="6" s="1"/>
  <c r="AD73" i="6" s="1"/>
  <c r="AE73" i="6" s="1"/>
  <c r="I69" i="2"/>
  <c r="J69" i="2" s="1"/>
  <c r="K69" i="2" s="1"/>
  <c r="L69" i="2" s="1"/>
  <c r="M69" i="2" s="1"/>
  <c r="N69" i="2" s="1"/>
  <c r="O69" i="2" s="1"/>
  <c r="P69" i="2" s="1"/>
  <c r="Q69" i="2" s="1"/>
  <c r="R69" i="2" s="1"/>
  <c r="S69" i="2" s="1"/>
  <c r="T69" i="2" s="1"/>
  <c r="U69" i="2" s="1"/>
  <c r="V69" i="2" s="1"/>
  <c r="W69" i="2" s="1"/>
  <c r="X69" i="2" s="1"/>
  <c r="Y69" i="2" s="1"/>
  <c r="Z69" i="2" s="1"/>
  <c r="AA69" i="2" s="1"/>
  <c r="AB69" i="2" s="1"/>
  <c r="AC69" i="2" s="1"/>
  <c r="AD69" i="2" s="1"/>
  <c r="AE69" i="2" s="1"/>
  <c r="AF69" i="2" s="1"/>
  <c r="AG69" i="2" s="1"/>
  <c r="AH69" i="2" s="1"/>
  <c r="T74" i="6"/>
  <c r="AA74" i="6"/>
  <c r="O74" i="6"/>
  <c r="Q74" i="6"/>
  <c r="P74" i="6"/>
  <c r="Y83" i="2"/>
  <c r="R83" i="2"/>
  <c r="K83" i="2"/>
  <c r="T83" i="2"/>
  <c r="W83" i="2"/>
  <c r="AG83" i="2"/>
  <c r="N83" i="2"/>
  <c r="Q83" i="2"/>
  <c r="L83" i="2"/>
  <c r="AE83" i="2"/>
  <c r="AB74" i="6"/>
  <c r="AC74" i="6"/>
  <c r="C45" i="1"/>
  <c r="AH83" i="2"/>
  <c r="C28" i="1"/>
  <c r="C29" i="1"/>
  <c r="C32" i="1"/>
  <c r="C31" i="1"/>
  <c r="W74" i="6"/>
  <c r="D76" i="6"/>
  <c r="D69" i="6"/>
  <c r="R74" i="6"/>
  <c r="H74" i="6"/>
  <c r="K74" i="6"/>
  <c r="G74" i="6"/>
  <c r="AD74" i="6"/>
  <c r="F74" i="6"/>
  <c r="S74" i="6"/>
  <c r="N74" i="6"/>
  <c r="V74" i="6"/>
  <c r="M74" i="6"/>
  <c r="AE74" i="6"/>
  <c r="U74" i="6"/>
  <c r="Z74" i="6"/>
  <c r="I74" i="6"/>
  <c r="L74" i="6"/>
  <c r="X74" i="6"/>
  <c r="J74" i="6"/>
  <c r="Y74" i="6"/>
  <c r="D55" i="6"/>
  <c r="D75" i="6"/>
  <c r="E74" i="6"/>
  <c r="C25" i="1"/>
  <c r="C26" i="1"/>
  <c r="C34" i="1"/>
  <c r="C36" i="1"/>
  <c r="C13" i="1"/>
  <c r="AD83" i="2"/>
  <c r="V83" i="2"/>
  <c r="AF83" i="2"/>
  <c r="I83" i="2"/>
  <c r="J83" i="2"/>
  <c r="G85" i="2"/>
  <c r="G63" i="2"/>
  <c r="G84" i="2"/>
  <c r="H83" i="2"/>
  <c r="S58" i="1" l="1"/>
  <c r="C58" i="1" s="1"/>
  <c r="B13" i="4"/>
  <c r="C49" i="1"/>
  <c r="C57" i="1"/>
  <c r="C48" i="1"/>
  <c r="B12" i="4"/>
  <c r="A24" i="4"/>
  <c r="C17" i="1"/>
  <c r="H92" i="1" s="1"/>
  <c r="D12" i="1"/>
  <c r="C12" i="1" s="1"/>
  <c r="C19" i="1"/>
  <c r="C20" i="1"/>
  <c r="AA1" i="2"/>
  <c r="O1" i="2"/>
  <c r="AE1" i="2"/>
  <c r="P1" i="2"/>
  <c r="AF1" i="2"/>
  <c r="I1" i="2"/>
  <c r="T1" i="2"/>
  <c r="Y1" i="2"/>
  <c r="L1" i="2"/>
  <c r="S1" i="2"/>
  <c r="U1" i="2"/>
  <c r="X1" i="2"/>
  <c r="N1" i="2"/>
  <c r="AB1" i="2"/>
  <c r="Z1" i="2"/>
  <c r="M1" i="2"/>
  <c r="AD1" i="2"/>
  <c r="W1" i="2"/>
  <c r="K1" i="2"/>
  <c r="AC1" i="2"/>
  <c r="J1" i="2"/>
  <c r="R1" i="2"/>
  <c r="V1" i="2"/>
  <c r="Q1" i="2"/>
  <c r="AG1" i="2"/>
  <c r="C23" i="1"/>
  <c r="C22" i="1"/>
  <c r="D74" i="6"/>
  <c r="D77" i="6" s="1"/>
  <c r="J5" i="6"/>
  <c r="G83" i="2"/>
  <c r="G86" i="2" s="1"/>
  <c r="C15" i="1" l="1"/>
  <c r="K5" i="6"/>
  <c r="C38" i="1" l="1"/>
  <c r="F96" i="1" s="1"/>
  <c r="H93" i="1"/>
  <c r="B11" i="4"/>
  <c r="B14" i="4" s="1"/>
  <c r="A15" i="4" s="1"/>
  <c r="B5" i="1" s="1"/>
  <c r="L5" i="6"/>
  <c r="M5" i="6" l="1"/>
  <c r="N5" i="6" l="1"/>
  <c r="O5" i="6" l="1"/>
  <c r="P5" i="6" l="1"/>
  <c r="Q5" i="6" l="1"/>
  <c r="R5" i="6" l="1"/>
  <c r="S5" i="6" l="1"/>
  <c r="T5" i="6" l="1"/>
  <c r="U5" i="6" l="1"/>
  <c r="V5" i="6" l="1"/>
  <c r="W5" i="6" l="1"/>
  <c r="X5" i="6" l="1"/>
  <c r="Y5" i="6" l="1"/>
  <c r="Z5" i="6" l="1"/>
  <c r="AA5" i="6" l="1"/>
  <c r="AB5" i="6" l="1"/>
  <c r="AC5" i="6" l="1"/>
  <c r="AD5" i="6" l="1"/>
  <c r="AE5" i="6" l="1"/>
</calcChain>
</file>

<file path=xl/sharedStrings.xml><?xml version="1.0" encoding="utf-8"?>
<sst xmlns="http://schemas.openxmlformats.org/spreadsheetml/2006/main" count="2060" uniqueCount="488">
  <si>
    <t>I</t>
  </si>
  <si>
    <t>odsetki</t>
  </si>
  <si>
    <t>z tego:                                     raty kapitałowe</t>
  </si>
  <si>
    <t>II</t>
  </si>
  <si>
    <t>II.2</t>
  </si>
  <si>
    <t>II.1</t>
  </si>
  <si>
    <t>Kredytów</t>
  </si>
  <si>
    <t>Emisji papierów wartościowych</t>
  </si>
  <si>
    <t>II.3</t>
  </si>
  <si>
    <t>III</t>
  </si>
  <si>
    <t>IV</t>
  </si>
  <si>
    <t>Wyszczególnienie</t>
  </si>
  <si>
    <t>V</t>
  </si>
  <si>
    <t>VI</t>
  </si>
  <si>
    <t>X</t>
  </si>
  <si>
    <t>Łączna spłata</t>
  </si>
  <si>
    <t xml:space="preserve">łączne koszty obsługi długu </t>
  </si>
  <si>
    <t>łączne koszty obsługi długu</t>
  </si>
  <si>
    <t>Data sporządzenia:</t>
  </si>
  <si>
    <r>
      <t xml:space="preserve">Zobowiązania zaciągnięte w latach poprzednich podlegające wcześniejszej spłacie - </t>
    </r>
    <r>
      <rPr>
        <b/>
        <u/>
        <sz val="10"/>
        <color indexed="8"/>
        <rFont val="Arial Narrow"/>
        <family val="2"/>
        <charset val="238"/>
      </rPr>
      <t>wg aktualnie obowiązującego harmonogramu spłat</t>
    </r>
    <r>
      <rPr>
        <b/>
        <sz val="10"/>
        <color indexed="8"/>
        <rFont val="Arial Narrow"/>
        <family val="2"/>
        <charset val="238"/>
      </rPr>
      <t xml:space="preserve"> - z tytułu:</t>
    </r>
  </si>
  <si>
    <t xml:space="preserve">1. </t>
  </si>
  <si>
    <t xml:space="preserve">Kontrola zgodności danych ze sprawozdaniami roku poprzedniego </t>
  </si>
  <si>
    <t>2.</t>
  </si>
  <si>
    <t>Kontrola zgodności danych z planowanymi przychodami/rozchodami/wydatkami roku budżetowego</t>
  </si>
  <si>
    <t>Pożyczek</t>
  </si>
  <si>
    <t>Zobowiązania związku komunalnego, o których mowa  w art. 244 ufp</t>
  </si>
  <si>
    <t xml:space="preserve">Potencjalne spłaty wynikające z udzielonych poręczeń w latach wcześniejszych </t>
  </si>
  <si>
    <t>Potencjalne spłaty wynikające z udzielonych poręczeń w roku budżetowym</t>
  </si>
  <si>
    <t>IX.1</t>
  </si>
  <si>
    <t>XI</t>
  </si>
  <si>
    <t>- rata kapitałowa</t>
  </si>
  <si>
    <t>- odsetki</t>
  </si>
  <si>
    <t>Wójt, Burmistrz, Prezydent, Starosta, Marszałek</t>
  </si>
  <si>
    <t>z tego: rata kapitałowa</t>
  </si>
  <si>
    <t>Lp.</t>
  </si>
  <si>
    <t>kredyt</t>
  </si>
  <si>
    <t>pożyczka</t>
  </si>
  <si>
    <t>emisja pap. wart.</t>
  </si>
  <si>
    <t>BARDO</t>
  </si>
  <si>
    <t>WK</t>
  </si>
  <si>
    <t>PK</t>
  </si>
  <si>
    <t>GK</t>
  </si>
  <si>
    <t>GT</t>
  </si>
  <si>
    <t>PT</t>
  </si>
  <si>
    <t>GTPT</t>
  </si>
  <si>
    <t>NAZWA</t>
  </si>
  <si>
    <t>Typ JST</t>
  </si>
  <si>
    <t>POWIAT</t>
  </si>
  <si>
    <t>02</t>
  </si>
  <si>
    <t>24</t>
  </si>
  <si>
    <t>01</t>
  </si>
  <si>
    <t>3</t>
  </si>
  <si>
    <t>0</t>
  </si>
  <si>
    <t>gmina miejsko-wiejska</t>
  </si>
  <si>
    <t>ząbkowicki</t>
  </si>
  <si>
    <t>1</t>
  </si>
  <si>
    <t>BIELAWA</t>
  </si>
  <si>
    <t>gmina miejska</t>
  </si>
  <si>
    <t>dzierżoniowski</t>
  </si>
  <si>
    <t>14</t>
  </si>
  <si>
    <t>BIERUTÓW</t>
  </si>
  <si>
    <t>oleśnicki</t>
  </si>
  <si>
    <t>25</t>
  </si>
  <si>
    <t>03</t>
  </si>
  <si>
    <t>BOGATYNIA</t>
  </si>
  <si>
    <t>zgorzelecki</t>
  </si>
  <si>
    <t>21</t>
  </si>
  <si>
    <t>BOGUSZÓW-GORCE</t>
  </si>
  <si>
    <t>wałbrzyski</t>
  </si>
  <si>
    <t>BOLESŁAWIEC m.</t>
  </si>
  <si>
    <t>bolesławiecki</t>
  </si>
  <si>
    <t>2</t>
  </si>
  <si>
    <t>BOLESŁAWIEC w.</t>
  </si>
  <si>
    <t>gmina wiejska</t>
  </si>
  <si>
    <t>00</t>
  </si>
  <si>
    <t>powiat</t>
  </si>
  <si>
    <t>05</t>
  </si>
  <si>
    <t>BOLKÓW</t>
  </si>
  <si>
    <t>jaworski</t>
  </si>
  <si>
    <t>17</t>
  </si>
  <si>
    <t>BORÓW</t>
  </si>
  <si>
    <t>strzeliński</t>
  </si>
  <si>
    <t>22</t>
  </si>
  <si>
    <t>BRZEG DOLNY</t>
  </si>
  <si>
    <t>wołowski</t>
  </si>
  <si>
    <t>08</t>
  </si>
  <si>
    <t>06</t>
  </si>
  <si>
    <t>BYSTRZYCA KŁODZKA</t>
  </si>
  <si>
    <t>kłodzki</t>
  </si>
  <si>
    <t>16</t>
  </si>
  <si>
    <t>CHOCIANÓW</t>
  </si>
  <si>
    <t>polkowicki</t>
  </si>
  <si>
    <t>09</t>
  </si>
  <si>
    <t>CHOJNÓW m.</t>
  </si>
  <si>
    <t>legnicki</t>
  </si>
  <si>
    <t>CHOJNÓW w.</t>
  </si>
  <si>
    <t>CIEPŁOWODY</t>
  </si>
  <si>
    <t>13</t>
  </si>
  <si>
    <t>CIESZKÓW</t>
  </si>
  <si>
    <t>milicki</t>
  </si>
  <si>
    <t>04</t>
  </si>
  <si>
    <t>CZARNY BÓR</t>
  </si>
  <si>
    <t>23</t>
  </si>
  <si>
    <t>CZERNICA</t>
  </si>
  <si>
    <t>wrocławski</t>
  </si>
  <si>
    <t>DŁUGOŁĘKA</t>
  </si>
  <si>
    <t>19</t>
  </si>
  <si>
    <t>DOBROMIERZ</t>
  </si>
  <si>
    <t>świdnicki</t>
  </si>
  <si>
    <t>DOBROSZYCE</t>
  </si>
  <si>
    <t>dolnośląskie</t>
  </si>
  <si>
    <t>województwo samorządowe</t>
  </si>
  <si>
    <t>15</t>
  </si>
  <si>
    <t>DOMANIÓW</t>
  </si>
  <si>
    <t>oławski</t>
  </si>
  <si>
    <t>DUSZNIKI-ZDRÓJ</t>
  </si>
  <si>
    <t>DZIADOWA KŁODA</t>
  </si>
  <si>
    <t>DZIERŻONIÓW m.</t>
  </si>
  <si>
    <t>DZIERŻONIÓW w.</t>
  </si>
  <si>
    <t>GAWORZYCE</t>
  </si>
  <si>
    <t>głogowski</t>
  </si>
  <si>
    <t>GŁOGÓW m.</t>
  </si>
  <si>
    <t>GŁOGÓW w.</t>
  </si>
  <si>
    <t>GŁUSZYCA</t>
  </si>
  <si>
    <t>GÓRA</t>
  </si>
  <si>
    <t>górowski</t>
  </si>
  <si>
    <t>GRĘBOCICE</t>
  </si>
  <si>
    <t>GROMADKA</t>
  </si>
  <si>
    <t>12</t>
  </si>
  <si>
    <t>GRYFÓW ŚLĄSKI</t>
  </si>
  <si>
    <t>lwówecki</t>
  </si>
  <si>
    <t>JANOWICE WIELKIE</t>
  </si>
  <si>
    <t>karkonoski</t>
  </si>
  <si>
    <t>JAWOR</t>
  </si>
  <si>
    <t>JAWORZYNA ŚLĄSKA</t>
  </si>
  <si>
    <t>JEDLINA-ZDRÓJ</t>
  </si>
  <si>
    <t>JELCZ-LASKOWICE</t>
  </si>
  <si>
    <t>61</t>
  </si>
  <si>
    <t>Jelenia Góra</t>
  </si>
  <si>
    <t>miasto na prawach powiatu</t>
  </si>
  <si>
    <t>JEMIELNO</t>
  </si>
  <si>
    <t>JERZMANOWA</t>
  </si>
  <si>
    <t>JEŻÓW SUDECKI</t>
  </si>
  <si>
    <t>JORDANÓW ŚLĄSKI</t>
  </si>
  <si>
    <t>KAMIENIEC ZĄBKOWICKI</t>
  </si>
  <si>
    <t>07</t>
  </si>
  <si>
    <t>KAMIENNA GÓRA m.</t>
  </si>
  <si>
    <t>kamiennogórski</t>
  </si>
  <si>
    <t>KAMIENNA GÓRA w.</t>
  </si>
  <si>
    <t>KARPACZ</t>
  </si>
  <si>
    <t>KĄTY WROCŁAWSKIE</t>
  </si>
  <si>
    <t>KŁODZKO m.</t>
  </si>
  <si>
    <t>KŁODZKO w.</t>
  </si>
  <si>
    <t>KOBIERZYCE</t>
  </si>
  <si>
    <t>KONDRATOWICE</t>
  </si>
  <si>
    <t>18</t>
  </si>
  <si>
    <t>KOSTOMŁOTY</t>
  </si>
  <si>
    <t>średzki</t>
  </si>
  <si>
    <t>KOTLA</t>
  </si>
  <si>
    <t>KOWARY</t>
  </si>
  <si>
    <t>KROŚNICE</t>
  </si>
  <si>
    <t>KROTOSZYCE</t>
  </si>
  <si>
    <t>KUDOWA-ZDRÓJ</t>
  </si>
  <si>
    <t>KUNICE</t>
  </si>
  <si>
    <t>LĄDEK-ZDRÓJ</t>
  </si>
  <si>
    <t>62</t>
  </si>
  <si>
    <t>Legnica</t>
  </si>
  <si>
    <t>LEGNICKIE POLE</t>
  </si>
  <si>
    <t>10</t>
  </si>
  <si>
    <t>LEŚNA</t>
  </si>
  <si>
    <t>lubański</t>
  </si>
  <si>
    <t>20</t>
  </si>
  <si>
    <t>LEWIN KŁODZKI</t>
  </si>
  <si>
    <t>LUBAŃ m.</t>
  </si>
  <si>
    <t>LUBAŃ w.</t>
  </si>
  <si>
    <t>LUBAWKA</t>
  </si>
  <si>
    <t>11</t>
  </si>
  <si>
    <t>LUBIN m.</t>
  </si>
  <si>
    <t>lubiński</t>
  </si>
  <si>
    <t>LUBIN w.</t>
  </si>
  <si>
    <t>LUBOMIERZ</t>
  </si>
  <si>
    <t>LWÓWEK ŚLĄSKI</t>
  </si>
  <si>
    <t>ŁAGIEWNIKI</t>
  </si>
  <si>
    <t>MALCZYCE</t>
  </si>
  <si>
    <t>MARCINOWICE</t>
  </si>
  <si>
    <t>MARCISZÓW</t>
  </si>
  <si>
    <t>MĘCINKA</t>
  </si>
  <si>
    <t>30</t>
  </si>
  <si>
    <t>MIEROSZÓW</t>
  </si>
  <si>
    <t>MIETKÓW</t>
  </si>
  <si>
    <t>MIĘDZYBÓRZ</t>
  </si>
  <si>
    <t>MIĘDZYLESIE</t>
  </si>
  <si>
    <t>MIĘKINIA</t>
  </si>
  <si>
    <t>MILICZ</t>
  </si>
  <si>
    <t>MIŁKOWICE</t>
  </si>
  <si>
    <t>MIRSK</t>
  </si>
  <si>
    <t>MŚCIWOJÓW</t>
  </si>
  <si>
    <t>MYSŁAKOWICE</t>
  </si>
  <si>
    <t>NIECHLÓW</t>
  </si>
  <si>
    <t>NIEMCZA</t>
  </si>
  <si>
    <t>NOWA RUDA m.</t>
  </si>
  <si>
    <t>NOWA RUDA w.</t>
  </si>
  <si>
    <t>NOWOGRODZIEC</t>
  </si>
  <si>
    <t>OBORNIKI ŚLĄSKIE</t>
  </si>
  <si>
    <t>trzebnicki</t>
  </si>
  <si>
    <t>OLEŚNICA m.</t>
  </si>
  <si>
    <t>OLEŚNICA w.</t>
  </si>
  <si>
    <t>OLSZYNA</t>
  </si>
  <si>
    <t>OŁAWA m.</t>
  </si>
  <si>
    <t>OŁAWA w.</t>
  </si>
  <si>
    <t>OSIECZNICA</t>
  </si>
  <si>
    <t>PASZOWICE</t>
  </si>
  <si>
    <t>PĘCŁAW</t>
  </si>
  <si>
    <t>PIECHOWICE</t>
  </si>
  <si>
    <t>26</t>
  </si>
  <si>
    <t>PIELGRZYMKA</t>
  </si>
  <si>
    <t>złotoryjski</t>
  </si>
  <si>
    <t>PIEŃSK</t>
  </si>
  <si>
    <t>PIESZYCE</t>
  </si>
  <si>
    <t>PIŁAWA GÓRNA</t>
  </si>
  <si>
    <t>PLATERÓWKA</t>
  </si>
  <si>
    <t>PODGÓRZYN</t>
  </si>
  <si>
    <t>POLANICA-ZDRÓJ</t>
  </si>
  <si>
    <t>POLKOWICE</t>
  </si>
  <si>
    <t>PROCHOWICE</t>
  </si>
  <si>
    <t>PRUSICE</t>
  </si>
  <si>
    <t>PRZEMKÓW</t>
  </si>
  <si>
    <t>PRZEWORNO</t>
  </si>
  <si>
    <t>RADKÓW</t>
  </si>
  <si>
    <t>RADWANICE</t>
  </si>
  <si>
    <t>RUDNA</t>
  </si>
  <si>
    <t>RUJA</t>
  </si>
  <si>
    <t>SIECHNICE</t>
  </si>
  <si>
    <t>SIEKIERCZYN</t>
  </si>
  <si>
    <t>SOBÓTKA</t>
  </si>
  <si>
    <t>STARA KAMIENICA</t>
  </si>
  <si>
    <t>STARE BOGACZOWICE</t>
  </si>
  <si>
    <t>STOSZOWICE</t>
  </si>
  <si>
    <t>STRONIE ŚLĄSKIE</t>
  </si>
  <si>
    <t>STRZEGOM</t>
  </si>
  <si>
    <t>STRZELIN</t>
  </si>
  <si>
    <t>SULIKÓW</t>
  </si>
  <si>
    <t>SYCÓW</t>
  </si>
  <si>
    <t>SZCZAWNO-ZDRÓJ</t>
  </si>
  <si>
    <t>SZCZYTNA</t>
  </si>
  <si>
    <t>SZKLARSKA PORĘBA</t>
  </si>
  <si>
    <t>ŚCINAWA</t>
  </si>
  <si>
    <t>ŚRODA ŚLĄSKA</t>
  </si>
  <si>
    <t>ŚWIDNICA m.</t>
  </si>
  <si>
    <t>ŚWIDNICA w.</t>
  </si>
  <si>
    <t>ŚWIEBODZICE</t>
  </si>
  <si>
    <t>ŚWIERADÓW-ZDRÓJ</t>
  </si>
  <si>
    <t>ŚWIERZAWA</t>
  </si>
  <si>
    <t>TRZEBNICA</t>
  </si>
  <si>
    <t>TWARDOGÓRA</t>
  </si>
  <si>
    <t>UDANIN</t>
  </si>
  <si>
    <t>WALIM</t>
  </si>
  <si>
    <t>Wałbrzych</t>
  </si>
  <si>
    <t>WARTA BOLESŁAWIECKA</t>
  </si>
  <si>
    <t>WĄDROŻE WIELKIE</t>
  </si>
  <si>
    <t>WĄSOSZ</t>
  </si>
  <si>
    <t>WĘGLINIEC</t>
  </si>
  <si>
    <t>WIĄZÓW</t>
  </si>
  <si>
    <t>WIŃSKO</t>
  </si>
  <si>
    <t>WISZNIA MAŁA</t>
  </si>
  <si>
    <t>WLEŃ</t>
  </si>
  <si>
    <t>WOJCIESZÓW</t>
  </si>
  <si>
    <t>WOŁÓW</t>
  </si>
  <si>
    <t>64</t>
  </si>
  <si>
    <t>Wrocław</t>
  </si>
  <si>
    <t>ZAGRODNO</t>
  </si>
  <si>
    <t>ZAWIDÓW</t>
  </si>
  <si>
    <t>ZAWONIA</t>
  </si>
  <si>
    <t>ZĄBKOWICE ŚLĄSKIE</t>
  </si>
  <si>
    <t>ZGORZELEC m.</t>
  </si>
  <si>
    <t>ZGORZELEC w.</t>
  </si>
  <si>
    <t>ZIĘBICE</t>
  </si>
  <si>
    <t>ZŁOTORYJA m.</t>
  </si>
  <si>
    <t>ZŁOTORYJA w.</t>
  </si>
  <si>
    <t>ZŁOTY STOK</t>
  </si>
  <si>
    <t>Z</t>
  </si>
  <si>
    <t>Z8</t>
  </si>
  <si>
    <t>Zw. Gmin Powiatu Dzierżoniowskiego ZGPD7</t>
  </si>
  <si>
    <t>8</t>
  </si>
  <si>
    <t>Zw. Gmin Zagłębia Miedziowego</t>
  </si>
  <si>
    <t>Zw. Gmin Ziemi Zgorzeleckiej</t>
  </si>
  <si>
    <t>Zw. Międz. "Ślęza-Oława"</t>
  </si>
  <si>
    <t>Zw. Powiatowo-Gminny "Sowiogórskie Autobusy"</t>
  </si>
  <si>
    <t>63</t>
  </si>
  <si>
    <t>Zw. Wałb. Wodociągów i Kanalizacji</t>
  </si>
  <si>
    <t>Zwiazek Gmin KWISA</t>
  </si>
  <si>
    <t>Związek Gmin "Bychowo" Związek Gmin</t>
  </si>
  <si>
    <t>Związek Gmin "EKOGOK"</t>
  </si>
  <si>
    <t>Związek Gmin Karkonoskich</t>
  </si>
  <si>
    <t>Związek Gmin Wodociąg Lisowice</t>
  </si>
  <si>
    <t>Związek Gminno-Powiatowy "Oławskie Przewozy"</t>
  </si>
  <si>
    <t>Związek Międzygminny "Bóbr"</t>
  </si>
  <si>
    <t>7</t>
  </si>
  <si>
    <t xml:space="preserve">Związek Powiatów Województwa Dolnośląskiego z siedzibą w Głogowie </t>
  </si>
  <si>
    <t>ŻARÓW</t>
  </si>
  <si>
    <t>ŻMIGRÓD</t>
  </si>
  <si>
    <t>ŻÓRAWINA</t>
  </si>
  <si>
    <t>ŻUKOWICE</t>
  </si>
  <si>
    <t>Rodzaj JST</t>
  </si>
  <si>
    <t>6</t>
  </si>
  <si>
    <t>Z6</t>
  </si>
  <si>
    <t>Z7</t>
  </si>
  <si>
    <t>związek</t>
  </si>
  <si>
    <t>powiatu</t>
  </si>
  <si>
    <t>miasta</t>
  </si>
  <si>
    <t>gminy miejskiej</t>
  </si>
  <si>
    <t>gminy wiejskiej</t>
  </si>
  <si>
    <t>gminy miejsko-wiejskiej</t>
  </si>
  <si>
    <t>związku</t>
  </si>
  <si>
    <t>TERYT</t>
  </si>
  <si>
    <t>RAZEM</t>
  </si>
  <si>
    <t>Łączna kwota planowanego zobowiązania</t>
  </si>
  <si>
    <t>Symbol
(kolumna techniczna)</t>
  </si>
  <si>
    <t>ŁĄCZNIE zobowiązania
zaciągnięte i planowane do zaciągnięcia
przez jednostkę samorządu terytorialnego</t>
  </si>
  <si>
    <r>
      <t xml:space="preserve">Rodzaj zobowiązania
</t>
    </r>
    <r>
      <rPr>
        <b/>
        <sz val="11"/>
        <color indexed="17"/>
        <rFont val="Arial Narrow"/>
        <family val="2"/>
        <charset val="238"/>
      </rPr>
      <t>(wybierz z listy)</t>
    </r>
  </si>
  <si>
    <t>s</t>
  </si>
  <si>
    <t>o</t>
  </si>
  <si>
    <t>r</t>
  </si>
  <si>
    <t>rodzaj
(kolumna techniczna)</t>
  </si>
  <si>
    <t>II.3r</t>
  </si>
  <si>
    <t>II.3o</t>
  </si>
  <si>
    <t>Załącznik 1</t>
  </si>
  <si>
    <t>R A Z E M zobowiązania j.s.t.,  z tego:</t>
  </si>
  <si>
    <t>tel.</t>
  </si>
  <si>
    <t>data</t>
  </si>
  <si>
    <r>
      <t xml:space="preserve">Nazwa JST </t>
    </r>
    <r>
      <rPr>
        <sz val="13"/>
        <color indexed="17"/>
        <rFont val="Arial Narrow"/>
        <family val="2"/>
        <charset val="238"/>
      </rPr>
      <t>(wybierz z listy)</t>
    </r>
    <r>
      <rPr>
        <b/>
        <sz val="13"/>
        <color indexed="8"/>
        <rFont val="Arial Narrow"/>
        <family val="2"/>
        <charset val="238"/>
      </rPr>
      <t xml:space="preserve"> i TERYT</t>
    </r>
    <r>
      <rPr>
        <b/>
        <sz val="13"/>
        <color theme="1"/>
        <rFont val="Arial Narrow"/>
        <family val="2"/>
        <charset val="238"/>
      </rPr>
      <t>:</t>
    </r>
  </si>
  <si>
    <r>
      <t xml:space="preserve">Spłata zobowiązań z tytułu kredytów, pożyczek i papierów wartościowych </t>
    </r>
    <r>
      <rPr>
        <b/>
        <u/>
        <sz val="12"/>
        <color rgb="FFFF0000"/>
        <rFont val="Arial Narrow"/>
        <family val="2"/>
        <charset val="238"/>
      </rPr>
      <t>(sekcja wypełniana automatycznie na podstawie Załącznika 1)</t>
    </r>
  </si>
  <si>
    <r>
      <t xml:space="preserve">Harmonogram spłat planowanych zobowiązań w </t>
    </r>
    <r>
      <rPr>
        <b/>
        <sz val="11"/>
        <color indexed="8"/>
        <rFont val="Arial Narrow"/>
        <family val="2"/>
        <charset val="238"/>
      </rPr>
      <t>poszczególnych latach</t>
    </r>
    <r>
      <rPr>
        <b/>
        <sz val="10"/>
        <rFont val="Arial Narrow"/>
        <family val="2"/>
        <charset val="238"/>
      </rPr>
      <t>:</t>
    </r>
  </si>
  <si>
    <r>
      <t xml:space="preserve">Harmonogram spłat przypadających </t>
    </r>
    <r>
      <rPr>
        <b/>
        <sz val="11"/>
        <color indexed="8"/>
        <rFont val="Arial Narrow"/>
        <family val="2"/>
        <charset val="238"/>
      </rPr>
      <t>na poszczególne lata</t>
    </r>
    <r>
      <rPr>
        <b/>
        <sz val="11"/>
        <rFont val="Arial Narrow"/>
        <family val="2"/>
        <charset val="238"/>
      </rPr>
      <t>:</t>
    </r>
  </si>
  <si>
    <t xml:space="preserve"> odsetki</t>
  </si>
  <si>
    <t>Rok budżetowy:</t>
  </si>
  <si>
    <r>
      <t xml:space="preserve">Spłata zobowiązań wynikających z tytułów dłużnych, o których mowa w art. 72 ust. 1a ufp </t>
    </r>
    <r>
      <rPr>
        <b/>
        <u/>
        <sz val="12"/>
        <color rgb="FFFF0000"/>
        <rFont val="Arial Narrow"/>
        <family val="2"/>
        <charset val="238"/>
      </rPr>
      <t>(sekcja wypełniana automatycznie na podstawie Załącznika 2)</t>
    </r>
  </si>
  <si>
    <t>Pozostałe zobowiązania planowane do zaciągnięcia</t>
  </si>
  <si>
    <t>VIII.1</t>
  </si>
  <si>
    <t>VIII. 2</t>
  </si>
  <si>
    <t>IX</t>
  </si>
  <si>
    <t>IX.2</t>
  </si>
  <si>
    <t>Nazwa 2</t>
  </si>
  <si>
    <t>BOLESŁAWIEC</t>
  </si>
  <si>
    <t>CHOJNÓW</t>
  </si>
  <si>
    <t>DZIERŻONIÓW</t>
  </si>
  <si>
    <t>GŁOGÓW</t>
  </si>
  <si>
    <t>KAMIENNA GÓRA</t>
  </si>
  <si>
    <t>KŁODZKO</t>
  </si>
  <si>
    <t>LUBAŃ</t>
  </si>
  <si>
    <t>LUBIN</t>
  </si>
  <si>
    <t>NOWA RUDA</t>
  </si>
  <si>
    <t>OLEŚNICA</t>
  </si>
  <si>
    <t>OŁAWA</t>
  </si>
  <si>
    <t>ŚWIDNICA</t>
  </si>
  <si>
    <t>ZGORZELEC</t>
  </si>
  <si>
    <t>ZŁOTORYJA</t>
  </si>
  <si>
    <t>bolesławieckiego</t>
  </si>
  <si>
    <t>dolnośląskiego</t>
  </si>
  <si>
    <t>dzierżoniowskiego</t>
  </si>
  <si>
    <t>głogowskiego</t>
  </si>
  <si>
    <t>górowskiego</t>
  </si>
  <si>
    <t>jaworskiego</t>
  </si>
  <si>
    <t>kamiennogórskiego</t>
  </si>
  <si>
    <t>karkonoskiego</t>
  </si>
  <si>
    <t>kłodzkiego</t>
  </si>
  <si>
    <t>legnickiego</t>
  </si>
  <si>
    <t>lubańskiego</t>
  </si>
  <si>
    <t>lubińskiego</t>
  </si>
  <si>
    <t>lwóweckiego</t>
  </si>
  <si>
    <t>milickiego</t>
  </si>
  <si>
    <t>oleśnickiego</t>
  </si>
  <si>
    <t>oławskiego</t>
  </si>
  <si>
    <t>polkowickiego</t>
  </si>
  <si>
    <t>strzelińskiego</t>
  </si>
  <si>
    <t>średzkiego</t>
  </si>
  <si>
    <t>świdnickiego</t>
  </si>
  <si>
    <t>trzebnickiego</t>
  </si>
  <si>
    <t>wałbrzyskiego</t>
  </si>
  <si>
    <t>wołowskiego</t>
  </si>
  <si>
    <t>wrocławskiego</t>
  </si>
  <si>
    <t>ząbkowickiego</t>
  </si>
  <si>
    <t>zgorzeleckiego</t>
  </si>
  <si>
    <t>złotoryjskiego</t>
  </si>
  <si>
    <t>samorządowego województwa</t>
  </si>
  <si>
    <t>(podpisane elektronicznie)</t>
  </si>
  <si>
    <t>Informacja dodatkowa do wniosku o wydanie przez RIO we Wrocławiu opinii o możliwości spłaty kredytu, pożyczki/wykupu papierów wartościowych (wysyłana razem z wnioskiem)</t>
  </si>
  <si>
    <t>kwota zobowiązania</t>
  </si>
  <si>
    <r>
      <t xml:space="preserve">Termin zaciągnięcia zobowiązania
</t>
    </r>
    <r>
      <rPr>
        <b/>
        <sz val="11"/>
        <color indexed="17"/>
        <rFont val="Arial Narrow"/>
        <family val="2"/>
        <charset val="238"/>
      </rPr>
      <t>(wybierz z listy)</t>
    </r>
  </si>
  <si>
    <r>
      <t xml:space="preserve">II. Zobowiązania finansowe planowane do zaciągnięcia </t>
    </r>
    <r>
      <rPr>
        <b/>
        <u/>
        <sz val="14"/>
        <color indexed="10"/>
        <rFont val="Arial Narrow"/>
        <family val="2"/>
        <charset val="238"/>
      </rPr>
      <t>będące przedmiotem wniosku</t>
    </r>
    <r>
      <rPr>
        <b/>
        <sz val="14"/>
        <color rgb="FFFF0000"/>
        <rFont val="Arial Narrow"/>
        <family val="2"/>
        <charset val="238"/>
      </rPr>
      <t xml:space="preserve"> o wydanie opinii</t>
    </r>
  </si>
  <si>
    <t>Rodzaj i cel planowanego do zaciągnięcia zobowiązania finansowego
(kredyt, pożyczka, emisja papierów wartościowych)</t>
  </si>
  <si>
    <r>
      <t xml:space="preserve">Termin zaciągnięcia zobowiązania
</t>
    </r>
    <r>
      <rPr>
        <b/>
        <sz val="11"/>
        <color rgb="FF008000"/>
        <rFont val="Arial Narrow"/>
        <family val="2"/>
        <charset val="238"/>
      </rPr>
      <t>(wybierz z listy)</t>
    </r>
  </si>
  <si>
    <t>Sporządził</t>
  </si>
  <si>
    <r>
      <t xml:space="preserve">Rodzaj i cel planowanego do zaciągnięcia zobowiązania finansowego, o którym mowa w art. 72 ust. 1a ustawy o finansach publicznych
</t>
    </r>
    <r>
      <rPr>
        <b/>
        <u/>
        <sz val="11"/>
        <rFont val="Arial Narrow"/>
        <family val="2"/>
        <charset val="238"/>
      </rPr>
      <t>inne niż ujęte w Załączniku 1</t>
    </r>
  </si>
  <si>
    <t>ŁĄCZNIE pozostałe zobowiązania finansowe
zaciągnięte i planowane do zaciągnięcia
przez jednostkę samorządu terytorialnego</t>
  </si>
  <si>
    <t>raty kapitałowe</t>
  </si>
  <si>
    <t>R A Z E M  zobowiązania planowane do zaciągnięcia przez j.s.t., z tego:</t>
  </si>
  <si>
    <r>
      <t xml:space="preserve">Zobowiązania planowane do zaciągnięcia </t>
    </r>
    <r>
      <rPr>
        <b/>
        <i/>
        <u/>
        <sz val="10"/>
        <color rgb="FFFF0000"/>
        <rFont val="Arial Narrow"/>
        <family val="2"/>
        <charset val="238"/>
      </rPr>
      <t>będące przedmiotem wniosku</t>
    </r>
    <r>
      <rPr>
        <b/>
        <i/>
        <sz val="10"/>
        <color rgb="FF000000"/>
        <rFont val="Arial Narrow"/>
        <family val="2"/>
        <charset val="238"/>
      </rPr>
      <t xml:space="preserve"> do zaopiniowania</t>
    </r>
  </si>
  <si>
    <t>z tego:                              kwota zobowiązania</t>
  </si>
  <si>
    <t>INSTRUKCJA:</t>
  </si>
  <si>
    <t>Dane z Rb-Z roku poprzedniego</t>
  </si>
  <si>
    <t>Wysyłać wyłącznie w wersji elektronicznej (Excel), z podpisem elektronicznym wójta, burmistrza, prezydenta, przewodniczącego zarządu (XAdES).</t>
  </si>
  <si>
    <t>I.1</t>
  </si>
  <si>
    <t>I.2</t>
  </si>
  <si>
    <t>Zobowiązania zaciągnięte w latach poprzednich</t>
  </si>
  <si>
    <t>Zobowiązania zaciągnięte z planowanych w roku budżetowym</t>
  </si>
  <si>
    <t>II.1.1</t>
  </si>
  <si>
    <t>II.1.2</t>
  </si>
  <si>
    <t>II.1.3</t>
  </si>
  <si>
    <r>
      <t xml:space="preserve">Zobowiązania planowne do zaciągnięcia </t>
    </r>
    <r>
      <rPr>
        <u/>
        <sz val="10"/>
        <color indexed="8"/>
        <rFont val="Arial Narrow"/>
        <family val="2"/>
        <charset val="238"/>
      </rPr>
      <t>w latach następnych</t>
    </r>
    <r>
      <rPr>
        <sz val="10"/>
        <color indexed="8"/>
        <rFont val="Arial Narrow"/>
        <family val="2"/>
        <charset val="238"/>
      </rPr>
      <t xml:space="preserve"> </t>
    </r>
    <r>
      <rPr>
        <u/>
        <sz val="10"/>
        <color indexed="8"/>
        <rFont val="Arial Narrow"/>
        <family val="2"/>
        <charset val="238"/>
      </rPr>
      <t>(wyłącznie jeśli zostały zaplanowane w WPF)</t>
    </r>
  </si>
  <si>
    <t>rata kapitałowa</t>
  </si>
  <si>
    <t>- odsetki łącznie</t>
  </si>
  <si>
    <t>I.1 Zaciągnięte w latach poprzednich</t>
  </si>
  <si>
    <t>I.2 Zaciągnięte w roku budżetowym</t>
  </si>
  <si>
    <t>II.2 Planowane do zaciągnięcia w roku budżetowym</t>
  </si>
  <si>
    <t>II.3 Planowne do zaciągnięcia w latach następnych (zaplanowane w WPF)</t>
  </si>
  <si>
    <t>I.1r</t>
  </si>
  <si>
    <t>I.1o</t>
  </si>
  <si>
    <t>I.2r</t>
  </si>
  <si>
    <t>I.2o</t>
  </si>
  <si>
    <t>II.2r</t>
  </si>
  <si>
    <t>II.1.1r</t>
  </si>
  <si>
    <t>II.1.1o</t>
  </si>
  <si>
    <t>II.1.2r</t>
  </si>
  <si>
    <t>II.1.2o</t>
  </si>
  <si>
    <t>II.1.3r</t>
  </si>
  <si>
    <t>II.1.3o</t>
  </si>
  <si>
    <t>II.1.1 Kredyt</t>
  </si>
  <si>
    <t>II.1.2 Pożyczka</t>
  </si>
  <si>
    <t>II.1.3 Emisja papierów wartościowych</t>
  </si>
  <si>
    <t xml:space="preserve"> odsetki łącznie</t>
  </si>
  <si>
    <r>
      <rPr>
        <i/>
        <u/>
        <sz val="10"/>
        <color indexed="8"/>
        <rFont val="Arial Narrow"/>
        <family val="2"/>
        <charset val="238"/>
      </rPr>
      <t>Zobowiązania będące przedmiotem wniosku</t>
    </r>
    <r>
      <rPr>
        <i/>
        <sz val="10"/>
        <color indexed="8"/>
        <rFont val="Arial Narrow"/>
        <family val="2"/>
        <charset val="238"/>
      </rPr>
      <t xml:space="preserve"> do zaopiniowania, z tego z tytułu: (II.1.1 + II.1.2 + II.1.3)</t>
    </r>
  </si>
  <si>
    <t>Zał 1</t>
  </si>
  <si>
    <t>Zał 2</t>
  </si>
  <si>
    <t>UWAGA! Załącznik 1 wypełniony nieprawidłowo</t>
  </si>
  <si>
    <t>Zał 1 ods.</t>
  </si>
  <si>
    <t>UWAGA! Załącznik 2 - nie wykazano odsetek (błąd?)</t>
  </si>
  <si>
    <t>UWAGA! Załącznik 1 - nie wykazano odsetek (błąd?)</t>
  </si>
  <si>
    <t>UWAGA! Załącznik 1 wypełniony nieprawidłowo i nie wykazano odsetek (błąd?)</t>
  </si>
  <si>
    <t>UWAGA! Załącznik 1 wypełniony nieprawidłowo, Załącznik 2 - nie wykazano odsetek (błąd?)</t>
  </si>
  <si>
    <t>UWAGA! Załącznik 1 wypełniony nieprawidłowo i nie wykazano odsetek (błąd?), Załącznik 2 - nie wykazano odsetek (błąd?)</t>
  </si>
  <si>
    <t>UWAGA! Załącznik 1 - nie wykazano odsetek (błąd?), Załącznik 2 - nie wykazano odsetek (błąd?)</t>
  </si>
  <si>
    <r>
      <t xml:space="preserve">Zobowiązania zaciągnięte </t>
    </r>
    <r>
      <rPr>
        <b/>
        <sz val="10"/>
        <color indexed="8"/>
        <rFont val="Arial Narrow"/>
        <family val="2"/>
        <charset val="238"/>
      </rPr>
      <t>(kredyty, pożyczki, wyemitowane papiery wartościowe)</t>
    </r>
    <r>
      <rPr>
        <b/>
        <sz val="10"/>
        <color theme="1"/>
        <rFont val="Arial Narrow"/>
        <family val="2"/>
        <charset val="238"/>
      </rPr>
      <t>, z tego: (I.1 + I.2)</t>
    </r>
  </si>
  <si>
    <t>Zobowiązania planowane do zaciągnięcia (kredyty, pożyczki, wyemitowane papiery wartościowe), z tego: (II.1 + II.2 + II.3)</t>
  </si>
  <si>
    <t>Obszary do wypełniania znajdują się w Załączniku 1 , Załączniku 2 i w wierszach VIII.1 VIII.2, IX.1 IX.2, X i XI arkusza zbiorczego.</t>
  </si>
  <si>
    <t>Zobowiązania z tyt. papierów wartościowych, kredytów i pożyczek</t>
  </si>
  <si>
    <t>Dane z wniosku</t>
  </si>
  <si>
    <t>Rozchody - suma §§: 963, 982, 992, 993, 965</t>
  </si>
  <si>
    <t>Zobowiązania planowane do zaciągnięcia w roku budżetowym (niebędące przedmiotem wniosku)</t>
  </si>
  <si>
    <t>Dane z załącznika o przychodach i rozchodach/wydatkach</t>
  </si>
  <si>
    <t>Wydatki - suma §§: 802, 803</t>
  </si>
  <si>
    <t>w tym zobowiązania, o których mowa w art.. 72 ust 1a u.f.p.</t>
  </si>
  <si>
    <t>Wydatki - suma §§: 4160, 4890, 4900, 4910</t>
  </si>
  <si>
    <t>Łączna kwota spłat</t>
  </si>
  <si>
    <t>Zobowiązania podlegające wcześniejszej spłacie</t>
  </si>
  <si>
    <t>VI.1</t>
  </si>
  <si>
    <t>VI.2</t>
  </si>
  <si>
    <t>VII</t>
  </si>
  <si>
    <t>Łączna spłata zobowiązań z tytułów dłużnych, o których mowa w art. 72 ust. 1a ufp (IV + V + VI)</t>
  </si>
  <si>
    <t>Zobowiązania planowane do zaciągnięcia, z tego: (VI.1 + VI.2)</t>
  </si>
  <si>
    <t>W przypadku niewystarczającej liczby dostępnych wierszy lub kolumn należy skontaktować się z RIO we Wrocławiu (tel. 71 797-76-18).</t>
  </si>
  <si>
    <r>
      <t xml:space="preserve">Zaciągnięte zobowiązania z tytułu umów zawartych </t>
    </r>
    <r>
      <rPr>
        <b/>
        <sz val="10"/>
        <color rgb="FFFF0000"/>
        <rFont val="Arial Narrow"/>
        <family val="2"/>
        <charset val="238"/>
      </rPr>
      <t xml:space="preserve">przed 1 stycznia 2019 r. </t>
    </r>
  </si>
  <si>
    <r>
      <t xml:space="preserve">Zaciągnięte zobowiązania z tytułu umów zawartych </t>
    </r>
    <r>
      <rPr>
        <b/>
        <sz val="10"/>
        <color rgb="FFFF0000"/>
        <rFont val="Arial Narrow"/>
        <family val="2"/>
        <charset val="238"/>
      </rPr>
      <t xml:space="preserve">po 1 stycznia 2019 r. </t>
    </r>
  </si>
  <si>
    <t>Potencjalne spłaty wynikające z udzielonych poręczeń, w tym:</t>
  </si>
  <si>
    <t>Potencjalne zobowiązania z tytułu udzielonych poręczeń i gwarancji</t>
  </si>
  <si>
    <t>Spłaty zobowiązań przejętych po likwidacji/przekształceniu SP ZOZ, pokrycie ujemnego wyniku finansowego  (wydatki bieżące - §§ 4160, 4890, 4900, 4910)</t>
  </si>
  <si>
    <t>sporządzono:</t>
  </si>
  <si>
    <t>Tytuł zaciągniętego zobowiązania finansowego
(tytuł i numer umowy, data zawarcia, wartość nominalna)</t>
  </si>
  <si>
    <r>
      <t>Tytuł zobowiązania finansowego zaciągniętego</t>
    </r>
    <r>
      <rPr>
        <b/>
        <sz val="11"/>
        <color rgb="FFFF0000"/>
        <rFont val="Arial Narrow"/>
        <family val="2"/>
        <charset val="238"/>
      </rPr>
      <t xml:space="preserve"> </t>
    </r>
    <r>
      <rPr>
        <b/>
        <u/>
        <sz val="11"/>
        <color rgb="FFFF0000"/>
        <rFont val="Arial Narrow"/>
        <family val="2"/>
        <charset val="238"/>
      </rPr>
      <t>przed</t>
    </r>
    <r>
      <rPr>
        <b/>
        <sz val="11"/>
        <color rgb="FFFF0000"/>
        <rFont val="Arial Narrow"/>
        <family val="2"/>
        <charset val="238"/>
      </rPr>
      <t xml:space="preserve"> 1 stycznia 2019 r.</t>
    </r>
    <r>
      <rPr>
        <b/>
        <sz val="11"/>
        <rFont val="Arial Narrow"/>
        <family val="2"/>
        <charset val="238"/>
      </rPr>
      <t xml:space="preserve">, o którym mowa w art. 72 ust. 1a ustawy o finansach publicznych
</t>
    </r>
    <r>
      <rPr>
        <b/>
        <u/>
        <sz val="11"/>
        <rFont val="Arial Narrow"/>
        <family val="2"/>
        <charset val="238"/>
      </rPr>
      <t>inne niż ujęte w Załączniku 1</t>
    </r>
    <r>
      <rPr>
        <b/>
        <sz val="11"/>
        <rFont val="Arial Narrow"/>
        <family val="2"/>
        <charset val="238"/>
      </rPr>
      <t xml:space="preserve">
(tytuł i numer umowy, data zawarcia, wartość nominalna)</t>
    </r>
  </si>
  <si>
    <r>
      <t>Tytuł zobowiązania finansowego zaciągniętego</t>
    </r>
    <r>
      <rPr>
        <b/>
        <sz val="11"/>
        <color rgb="FFFF0000"/>
        <rFont val="Arial Narrow"/>
        <family val="2"/>
        <charset val="238"/>
      </rPr>
      <t xml:space="preserve"> </t>
    </r>
    <r>
      <rPr>
        <b/>
        <u/>
        <sz val="11"/>
        <color rgb="FFFF0000"/>
        <rFont val="Arial Narrow"/>
        <family val="2"/>
        <charset val="238"/>
      </rPr>
      <t>po</t>
    </r>
    <r>
      <rPr>
        <b/>
        <sz val="11"/>
        <color rgb="FFFF0000"/>
        <rFont val="Arial Narrow"/>
        <family val="2"/>
        <charset val="238"/>
      </rPr>
      <t xml:space="preserve"> 1 stycznia 2019 r.</t>
    </r>
    <r>
      <rPr>
        <b/>
        <sz val="11"/>
        <rFont val="Arial Narrow"/>
        <family val="2"/>
        <charset val="238"/>
      </rPr>
      <t xml:space="preserve">, o którym mowa w art. 72 ust. 1a ustawy o finansach publicznych
</t>
    </r>
    <r>
      <rPr>
        <b/>
        <u/>
        <sz val="11"/>
        <rFont val="Arial Narrow"/>
        <family val="2"/>
        <charset val="238"/>
      </rPr>
      <t>inne niż ujęte w Załączniku 1</t>
    </r>
    <r>
      <rPr>
        <b/>
        <sz val="11"/>
        <rFont val="Arial Narrow"/>
        <family val="2"/>
        <charset val="238"/>
      </rPr>
      <t xml:space="preserve">
(tytuł i numer umowy, data zawarcia, wartość nominalna)</t>
    </r>
  </si>
  <si>
    <t>Przychody - suma §§: 903, 907, 931, 952, 953</t>
  </si>
  <si>
    <r>
      <t xml:space="preserve">Wysyłac wraz z wnioskiem (wzór opublikowany na stronie BIP) na adres skrytki e-PUAP RIO we Wrocławiu dedykowanej dla dokumentów podlegających zaopiniowaniu </t>
    </r>
    <r>
      <rPr>
        <b/>
        <sz val="11"/>
        <color theme="1"/>
        <rFont val="Arial Narrow"/>
        <family val="2"/>
        <charset val="238"/>
      </rPr>
      <t>(do e-Nadzoru)</t>
    </r>
    <r>
      <rPr>
        <sz val="11"/>
        <color theme="1"/>
        <rFont val="Arial Narrow"/>
        <family val="2"/>
        <charset val="238"/>
      </rPr>
      <t>.</t>
    </r>
  </si>
  <si>
    <t>Wypełnia Regionalna Izba Obrachunkowa we Wrocławiu</t>
  </si>
  <si>
    <r>
      <t xml:space="preserve">III. Zobowiązania finansowe planowane do zaciągnięcia (kredyty, pożyczki, wyemitowane papiery wartościowe) </t>
    </r>
    <r>
      <rPr>
        <b/>
        <u/>
        <sz val="14"/>
        <color indexed="10"/>
        <rFont val="Arial Narrow"/>
        <family val="2"/>
        <charset val="238"/>
      </rPr>
      <t>niebędące przedmiotem wniosku</t>
    </r>
    <r>
      <rPr>
        <b/>
        <sz val="14"/>
        <color rgb="FFFF0000"/>
        <rFont val="Arial Narrow"/>
        <family val="2"/>
        <charset val="238"/>
      </rPr>
      <t xml:space="preserve"> o wydanie opinii</t>
    </r>
    <r>
      <rPr>
        <b/>
        <sz val="14"/>
        <rFont val="Arial Narrow"/>
        <family val="2"/>
        <charset val="238"/>
      </rPr>
      <t xml:space="preserve"> - wypełniać jeżeli dotyczy</t>
    </r>
  </si>
  <si>
    <r>
      <t xml:space="preserve">I. Zaciągnięte zobowiązania finansowe (kredyty, pożyczki, wyemitowane papiery wartościowe) </t>
    </r>
    <r>
      <rPr>
        <b/>
        <u/>
        <sz val="14"/>
        <color rgb="FFFF0000"/>
        <rFont val="Arial Narrow"/>
        <family val="2"/>
        <charset val="238"/>
      </rPr>
      <t>niebędące przedmiotem wniosku</t>
    </r>
    <r>
      <rPr>
        <b/>
        <sz val="14"/>
        <color rgb="FFFF0000"/>
        <rFont val="Arial Narrow"/>
        <family val="2"/>
        <charset val="238"/>
      </rPr>
      <t xml:space="preserve"> o wydanie opinii</t>
    </r>
    <r>
      <rPr>
        <b/>
        <sz val="14"/>
        <rFont val="Arial Narrow"/>
        <family val="2"/>
        <charset val="238"/>
      </rPr>
      <t xml:space="preserve"> - wypełniać jeżeli dotyczy</t>
    </r>
  </si>
  <si>
    <r>
      <t xml:space="preserve">IV. Pozostałe zaciągnięte zobowiązania finansowe </t>
    </r>
    <r>
      <rPr>
        <b/>
        <u/>
        <sz val="14"/>
        <color rgb="FFFF0000"/>
        <rFont val="Arial Narrow"/>
        <family val="2"/>
        <charset val="238"/>
      </rPr>
      <t>niebędące przedmiotem wniosku</t>
    </r>
    <r>
      <rPr>
        <b/>
        <sz val="14"/>
        <color rgb="FFFF0000"/>
        <rFont val="Arial Narrow"/>
        <family val="2"/>
        <charset val="238"/>
      </rPr>
      <t xml:space="preserve"> o wydanie opinii</t>
    </r>
    <r>
      <rPr>
        <b/>
        <sz val="14"/>
        <rFont val="Arial Narrow"/>
        <family val="2"/>
        <charset val="238"/>
      </rPr>
      <t xml:space="preserve"> - wypełniać jeżeli dotyczy</t>
    </r>
  </si>
  <si>
    <r>
      <t xml:space="preserve">V. Pozostałe zaciągnięte zobowiązania finansowe </t>
    </r>
    <r>
      <rPr>
        <b/>
        <u/>
        <sz val="14"/>
        <color rgb="FFFF0000"/>
        <rFont val="Arial Narrow"/>
        <family val="2"/>
        <charset val="238"/>
      </rPr>
      <t>niebędące przedmiotem wniosku</t>
    </r>
    <r>
      <rPr>
        <b/>
        <sz val="14"/>
        <color rgb="FFFF0000"/>
        <rFont val="Arial Narrow"/>
        <family val="2"/>
        <charset val="238"/>
      </rPr>
      <t xml:space="preserve"> o wydanie opinii</t>
    </r>
    <r>
      <rPr>
        <b/>
        <sz val="14"/>
        <rFont val="Arial Narrow"/>
        <family val="2"/>
        <charset val="238"/>
      </rPr>
      <t xml:space="preserve"> - wypełniać jeżeli dotyczy</t>
    </r>
  </si>
  <si>
    <r>
      <t xml:space="preserve">VI. Pozostałe zobowiązania finansowe planowane do zaciągnięcia </t>
    </r>
    <r>
      <rPr>
        <b/>
        <u/>
        <sz val="14"/>
        <color indexed="10"/>
        <rFont val="Arial Narrow"/>
        <family val="2"/>
        <charset val="238"/>
      </rPr>
      <t>będące przedmiotem wniosku</t>
    </r>
    <r>
      <rPr>
        <b/>
        <sz val="14"/>
        <color rgb="FFFF0000"/>
        <rFont val="Arial Narrow"/>
        <family val="2"/>
        <charset val="238"/>
      </rPr>
      <t xml:space="preserve"> o wydanie opinii</t>
    </r>
    <r>
      <rPr>
        <b/>
        <sz val="14"/>
        <rFont val="Arial Narrow"/>
        <family val="2"/>
        <charset val="238"/>
      </rPr>
      <t xml:space="preserve"> - wypełniać jeżeli dotyczy</t>
    </r>
  </si>
  <si>
    <r>
      <t xml:space="preserve">VII. Pozostałe zobowiązania finansowe planowane do zaciągnięcia </t>
    </r>
    <r>
      <rPr>
        <b/>
        <u/>
        <sz val="14"/>
        <color rgb="FFFF0000"/>
        <rFont val="Arial Narrow"/>
        <family val="2"/>
        <charset val="238"/>
      </rPr>
      <t>nie</t>
    </r>
    <r>
      <rPr>
        <b/>
        <u/>
        <sz val="14"/>
        <color indexed="10"/>
        <rFont val="Arial Narrow"/>
        <family val="2"/>
        <charset val="238"/>
      </rPr>
      <t>będące przedmiotem wniosku</t>
    </r>
    <r>
      <rPr>
        <b/>
        <sz val="14"/>
        <rFont val="Arial Narrow"/>
        <family val="2"/>
        <charset val="238"/>
      </rPr>
      <t xml:space="preserve"> </t>
    </r>
    <r>
      <rPr>
        <b/>
        <sz val="14"/>
        <color rgb="FFFF0000"/>
        <rFont val="Arial Narrow"/>
        <family val="2"/>
        <charset val="238"/>
      </rPr>
      <t>o wydanie opinii</t>
    </r>
    <r>
      <rPr>
        <b/>
        <sz val="14"/>
        <rFont val="Arial Narrow"/>
        <family val="2"/>
        <charset val="238"/>
      </rPr>
      <t xml:space="preserve"> - wypełniać jeżeli dotyczy</t>
    </r>
  </si>
  <si>
    <t>Informacje dodatkowe (poręczenia, spłata zobowiązań związku komunalnego, spłata zobowiązań po SP ZOZ) - wypełniać jeżeli dotyczy</t>
  </si>
  <si>
    <r>
      <t xml:space="preserve">Informacja dotycząca spłaty zobowiązań, o których mowa w art. 243 ust. 3b pkt 1 </t>
    </r>
    <r>
      <rPr>
        <b/>
        <sz val="12"/>
        <color rgb="FFFF0000"/>
        <rFont val="Arial Narrow"/>
        <family val="2"/>
        <charset val="238"/>
      </rPr>
      <t>- wypełniać wyłącznie do wniosków o wydanie opinii o możliwości spłaty zobowiązań, o których mowa w art. 243 ust. 3b pkt 1</t>
    </r>
  </si>
  <si>
    <r>
      <t xml:space="preserve">Zobowiązania finansowe, o których mowa w art. 243 ust. 3b pkt 1 ufp zaciągane w roku budżetowym na spłatę ww. zobowiązań </t>
    </r>
    <r>
      <rPr>
        <b/>
        <i/>
        <sz val="10"/>
        <color rgb="FFFF0000"/>
        <rFont val="Arial Narrow"/>
        <family val="2"/>
        <charset val="238"/>
      </rPr>
      <t>(będące przedmiotem wniosku do zaopiniowania)</t>
    </r>
  </si>
  <si>
    <r>
      <t xml:space="preserve">Arkusze zostały zablokowane w celu ochrony formuł i struktury - wypełniać jedynie pola z tłem </t>
    </r>
    <r>
      <rPr>
        <b/>
        <sz val="11"/>
        <color rgb="FF00B0F0"/>
        <rFont val="Arial Narrow"/>
        <family val="2"/>
        <charset val="238"/>
      </rPr>
      <t>niebieskim</t>
    </r>
    <r>
      <rPr>
        <sz val="11"/>
        <color theme="1"/>
        <rFont val="Arial Narrow"/>
        <family val="2"/>
        <charset val="238"/>
      </rPr>
      <t>.</t>
    </r>
  </si>
  <si>
    <t>3.</t>
  </si>
  <si>
    <t>Porównanie łącznej kwoty spłat z kwotą długu z WPF (rok budżetowy)</t>
  </si>
  <si>
    <t>Łączna spłata zobowiązań z tytułu kredytów, pożyczek i emisji papierów wartościowych (I + II)</t>
  </si>
  <si>
    <t xml:space="preserve"> * - spłacone i planowane do spłaty w roku budżetowym</t>
  </si>
  <si>
    <t>wersja 2025-09-03a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</si>
</sst>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u/>
      <sz val="10"/>
      <color indexed="8"/>
      <name val="Arial Narrow"/>
      <family val="2"/>
      <charset val="238"/>
    </font>
    <font>
      <b/>
      <sz val="10"/>
      <name val="Arial CE"/>
      <charset val="238"/>
    </font>
    <font>
      <sz val="8"/>
      <name val="Calibri"/>
      <family val="2"/>
      <charset val="238"/>
    </font>
    <font>
      <b/>
      <sz val="11"/>
      <color indexed="8"/>
      <name val="Arial Narrow"/>
      <family val="2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9"/>
      <name val="Arial CE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3"/>
      <color indexed="8"/>
      <name val="Arial Narrow"/>
      <family val="2"/>
      <charset val="238"/>
    </font>
    <font>
      <sz val="8"/>
      <name val="Calibri"/>
      <family val="2"/>
      <charset val="238"/>
    </font>
    <font>
      <b/>
      <sz val="16"/>
      <name val="Arial Narrow"/>
      <family val="2"/>
      <charset val="238"/>
    </font>
    <font>
      <b/>
      <sz val="11"/>
      <color indexed="17"/>
      <name val="Arial Narrow"/>
      <family val="2"/>
      <charset val="238"/>
    </font>
    <font>
      <sz val="13"/>
      <color indexed="17"/>
      <name val="Arial Narrow"/>
      <family val="2"/>
      <charset val="238"/>
    </font>
    <font>
      <sz val="8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FF0000"/>
      <name val="Arial CE"/>
      <charset val="238"/>
    </font>
    <font>
      <sz val="11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b/>
      <u/>
      <sz val="12"/>
      <color rgb="FFFF0000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u/>
      <sz val="1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i/>
      <sz val="10"/>
      <color rgb="FFFF0000"/>
      <name val="Arial Narrow"/>
      <family val="2"/>
      <charset val="238"/>
    </font>
    <font>
      <b/>
      <sz val="14"/>
      <name val="Arial Narrow"/>
      <family val="2"/>
      <charset val="238"/>
    </font>
    <font>
      <b/>
      <u/>
      <sz val="14"/>
      <color indexed="1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u/>
      <sz val="14"/>
      <color rgb="FFFF0000"/>
      <name val="Arial Narrow"/>
      <family val="2"/>
      <charset val="238"/>
    </font>
    <font>
      <b/>
      <sz val="11"/>
      <color rgb="FF008000"/>
      <name val="Arial Narrow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i/>
      <u/>
      <sz val="10"/>
      <color rgb="FFFF0000"/>
      <name val="Arial Narrow"/>
      <family val="2"/>
      <charset val="238"/>
    </font>
    <font>
      <b/>
      <sz val="13"/>
      <color rgb="FFFF000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i/>
      <u/>
      <sz val="10"/>
      <color indexed="8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i/>
      <sz val="11"/>
      <color rgb="FFFF0000"/>
      <name val="Arial Narrow"/>
      <family val="2"/>
      <charset val="238"/>
    </font>
    <font>
      <b/>
      <u/>
      <sz val="11"/>
      <color rgb="FFFF0000"/>
      <name val="Arial Narrow"/>
      <family val="2"/>
      <charset val="238"/>
    </font>
    <font>
      <b/>
      <sz val="11"/>
      <color rgb="FF00B0F0"/>
      <name val="Arial Narrow"/>
      <family val="2"/>
      <charset val="238"/>
    </font>
    <font>
      <b/>
      <i/>
      <sz val="14"/>
      <color theme="1"/>
      <name val="Arial Narrow"/>
      <family val="2"/>
      <charset val="238"/>
    </font>
    <font>
      <sz val="9"/>
      <color theme="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1F3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72">
    <xf numFmtId="0" fontId="0" fillId="0" borderId="0" xfId="0"/>
    <xf numFmtId="49" fontId="0" fillId="0" borderId="0" xfId="0" applyNumberFormat="1"/>
    <xf numFmtId="0" fontId="0" fillId="8" borderId="0" xfId="0" applyFill="1"/>
    <xf numFmtId="0" fontId="0" fillId="0" borderId="0" xfId="0" applyAlignment="1">
      <alignment horizontal="right"/>
    </xf>
    <xf numFmtId="0" fontId="24" fillId="0" borderId="0" xfId="0" applyFont="1" applyAlignment="1" applyProtection="1">
      <alignment horizontal="center"/>
      <protection hidden="1"/>
    </xf>
    <xf numFmtId="0" fontId="25" fillId="2" borderId="10" xfId="0" applyFont="1" applyFill="1" applyBorder="1" applyAlignment="1" applyProtection="1">
      <alignment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4" fillId="0" borderId="0" xfId="0" applyFont="1" applyProtection="1">
      <protection hidden="1"/>
    </xf>
    <xf numFmtId="0" fontId="0" fillId="0" borderId="0" xfId="0" applyProtection="1">
      <protection hidden="1"/>
    </xf>
    <xf numFmtId="0" fontId="25" fillId="2" borderId="36" xfId="0" applyFont="1" applyFill="1" applyBorder="1" applyAlignment="1" applyProtection="1">
      <alignment vertical="center"/>
      <protection hidden="1"/>
    </xf>
    <xf numFmtId="0" fontId="25" fillId="2" borderId="14" xfId="0" applyFont="1" applyFill="1" applyBorder="1" applyAlignment="1" applyProtection="1">
      <alignment vertical="center"/>
      <protection hidden="1"/>
    </xf>
    <xf numFmtId="4" fontId="24" fillId="0" borderId="0" xfId="0" applyNumberFormat="1" applyFont="1" applyProtection="1">
      <protection hidden="1"/>
    </xf>
    <xf numFmtId="0" fontId="21" fillId="0" borderId="1" xfId="0" applyFont="1" applyBorder="1" applyAlignment="1" applyProtection="1">
      <alignment horizontal="right" vertical="center"/>
      <protection hidden="1"/>
    </xf>
    <xf numFmtId="4" fontId="22" fillId="0" borderId="1" xfId="0" applyNumberFormat="1" applyFont="1" applyBorder="1" applyAlignment="1" applyProtection="1">
      <alignment horizontal="right" vertical="center"/>
      <protection hidden="1"/>
    </xf>
    <xf numFmtId="4" fontId="22" fillId="0" borderId="2" xfId="0" applyNumberFormat="1" applyFont="1" applyBorder="1" applyAlignment="1" applyProtection="1">
      <alignment horizontal="right" vertical="center"/>
      <protection hidden="1"/>
    </xf>
    <xf numFmtId="0" fontId="21" fillId="0" borderId="16" xfId="0" applyFont="1" applyBorder="1" applyAlignment="1" applyProtection="1">
      <alignment horizontal="center" vertical="center"/>
      <protection hidden="1"/>
    </xf>
    <xf numFmtId="4" fontId="21" fillId="0" borderId="1" xfId="0" applyNumberFormat="1" applyFont="1" applyBorder="1" applyAlignment="1" applyProtection="1">
      <alignment horizontal="right" vertical="center"/>
      <protection hidden="1"/>
    </xf>
    <xf numFmtId="4" fontId="21" fillId="0" borderId="2" xfId="0" applyNumberFormat="1" applyFont="1" applyBorder="1" applyAlignment="1" applyProtection="1">
      <alignment horizontal="right" vertical="center"/>
      <protection hidden="1"/>
    </xf>
    <xf numFmtId="0" fontId="21" fillId="0" borderId="3" xfId="0" applyFont="1" applyBorder="1" applyAlignment="1" applyProtection="1">
      <alignment horizontal="right" vertical="center"/>
      <protection hidden="1"/>
    </xf>
    <xf numFmtId="4" fontId="21" fillId="0" borderId="3" xfId="0" applyNumberFormat="1" applyFont="1" applyBorder="1" applyAlignment="1" applyProtection="1">
      <alignment horizontal="right" vertical="center"/>
      <protection hidden="1"/>
    </xf>
    <xf numFmtId="4" fontId="21" fillId="0" borderId="4" xfId="0" applyNumberFormat="1" applyFont="1" applyBorder="1" applyAlignment="1" applyProtection="1">
      <alignment horizontal="right" vertical="center"/>
      <protection hidden="1"/>
    </xf>
    <xf numFmtId="0" fontId="53" fillId="0" borderId="0" xfId="0" applyFont="1" applyProtection="1">
      <protection hidden="1"/>
    </xf>
    <xf numFmtId="0" fontId="22" fillId="0" borderId="1" xfId="0" applyFont="1" applyBorder="1" applyAlignment="1" applyProtection="1">
      <alignment horizontal="right" vertical="center"/>
      <protection hidden="1"/>
    </xf>
    <xf numFmtId="0" fontId="28" fillId="4" borderId="1" xfId="0" applyFont="1" applyFill="1" applyBorder="1" applyAlignment="1" applyProtection="1">
      <alignment horizontal="right" vertical="center"/>
      <protection hidden="1"/>
    </xf>
    <xf numFmtId="4" fontId="28" fillId="4" borderId="1" xfId="0" applyNumberFormat="1" applyFont="1" applyFill="1" applyBorder="1" applyAlignment="1" applyProtection="1">
      <alignment vertical="center"/>
      <protection hidden="1"/>
    </xf>
    <xf numFmtId="4" fontId="28" fillId="4" borderId="2" xfId="0" applyNumberFormat="1" applyFont="1" applyFill="1" applyBorder="1" applyAlignment="1" applyProtection="1">
      <alignment vertical="center"/>
      <protection hidden="1"/>
    </xf>
    <xf numFmtId="4" fontId="28" fillId="4" borderId="1" xfId="0" applyNumberFormat="1" applyFont="1" applyFill="1" applyBorder="1" applyAlignment="1" applyProtection="1">
      <alignment horizontal="right" vertical="center"/>
      <protection hidden="1"/>
    </xf>
    <xf numFmtId="4" fontId="28" fillId="4" borderId="2" xfId="0" applyNumberFormat="1" applyFont="1" applyFill="1" applyBorder="1" applyAlignment="1" applyProtection="1">
      <alignment horizontal="right" vertical="center"/>
      <protection hidden="1"/>
    </xf>
    <xf numFmtId="4" fontId="21" fillId="0" borderId="5" xfId="0" applyNumberFormat="1" applyFont="1" applyBorder="1" applyAlignment="1" applyProtection="1">
      <alignment horizontal="right" vertical="center"/>
      <protection hidden="1"/>
    </xf>
    <xf numFmtId="4" fontId="22" fillId="0" borderId="3" xfId="0" applyNumberFormat="1" applyFont="1" applyBorder="1" applyAlignment="1" applyProtection="1">
      <alignment horizontal="right" vertical="center"/>
      <protection hidden="1"/>
    </xf>
    <xf numFmtId="4" fontId="22" fillId="0" borderId="4" xfId="0" applyNumberFormat="1" applyFont="1" applyBorder="1" applyAlignment="1" applyProtection="1">
      <alignment horizontal="right" vertical="center"/>
      <protection hidden="1"/>
    </xf>
    <xf numFmtId="0" fontId="21" fillId="0" borderId="1" xfId="0" applyFont="1" applyBorder="1" applyAlignment="1" applyProtection="1">
      <alignment horizontal="right" vertical="center" wrapText="1"/>
      <protection hidden="1"/>
    </xf>
    <xf numFmtId="4" fontId="40" fillId="4" borderId="19" xfId="0" applyNumberFormat="1" applyFont="1" applyFill="1" applyBorder="1" applyAlignment="1" applyProtection="1">
      <alignment horizontal="right" vertical="center" wrapText="1"/>
      <protection hidden="1"/>
    </xf>
    <xf numFmtId="4" fontId="27" fillId="4" borderId="19" xfId="0" applyNumberFormat="1" applyFont="1" applyFill="1" applyBorder="1" applyAlignment="1" applyProtection="1">
      <alignment horizontal="right" vertical="center"/>
      <protection hidden="1"/>
    </xf>
    <xf numFmtId="4" fontId="27" fillId="4" borderId="40" xfId="0" applyNumberFormat="1" applyFont="1" applyFill="1" applyBorder="1" applyAlignment="1" applyProtection="1">
      <alignment horizontal="right" vertical="center"/>
      <protection hidden="1"/>
    </xf>
    <xf numFmtId="4" fontId="30" fillId="0" borderId="19" xfId="0" applyNumberFormat="1" applyFont="1" applyBorder="1" applyAlignment="1" applyProtection="1">
      <alignment horizontal="right" vertical="center" wrapText="1"/>
      <protection hidden="1"/>
    </xf>
    <xf numFmtId="4" fontId="21" fillId="0" borderId="19" xfId="0" applyNumberFormat="1" applyFont="1" applyBorder="1" applyAlignment="1" applyProtection="1">
      <alignment horizontal="right" vertical="center"/>
      <protection hidden="1"/>
    </xf>
    <xf numFmtId="4" fontId="21" fillId="0" borderId="40" xfId="0" applyNumberFormat="1" applyFont="1" applyBorder="1" applyAlignment="1" applyProtection="1">
      <alignment horizontal="right" vertical="center"/>
      <protection hidden="1"/>
    </xf>
    <xf numFmtId="0" fontId="21" fillId="0" borderId="3" xfId="0" applyFont="1" applyBorder="1" applyAlignment="1" applyProtection="1">
      <alignment horizontal="right" vertical="center" wrapText="1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4" fontId="27" fillId="4" borderId="1" xfId="0" applyNumberFormat="1" applyFont="1" applyFill="1" applyBorder="1" applyAlignment="1" applyProtection="1">
      <alignment horizontal="right" vertical="center"/>
      <protection hidden="1"/>
    </xf>
    <xf numFmtId="4" fontId="27" fillId="4" borderId="3" xfId="0" applyNumberFormat="1" applyFont="1" applyFill="1" applyBorder="1" applyAlignment="1" applyProtection="1">
      <alignment horizontal="right" vertical="center"/>
      <protection hidden="1"/>
    </xf>
    <xf numFmtId="0" fontId="22" fillId="0" borderId="7" xfId="0" applyFont="1" applyBorder="1" applyAlignment="1" applyProtection="1">
      <alignment vertical="center" wrapText="1"/>
      <protection hidden="1"/>
    </xf>
    <xf numFmtId="4" fontId="21" fillId="0" borderId="7" xfId="0" applyNumberFormat="1" applyFont="1" applyBorder="1" applyAlignment="1" applyProtection="1">
      <alignment horizontal="right" vertical="center"/>
      <protection hidden="1"/>
    </xf>
    <xf numFmtId="4" fontId="21" fillId="0" borderId="15" xfId="0" applyNumberFormat="1" applyFont="1" applyBorder="1" applyAlignment="1" applyProtection="1">
      <alignment horizontal="right" vertical="center"/>
      <protection hidden="1"/>
    </xf>
    <xf numFmtId="0" fontId="21" fillId="0" borderId="1" xfId="0" applyFont="1" applyBorder="1" applyAlignment="1" applyProtection="1">
      <alignment horizontal="left" vertical="center" wrapText="1" indent="1"/>
      <protection hidden="1"/>
    </xf>
    <xf numFmtId="0" fontId="21" fillId="0" borderId="1" xfId="0" applyFont="1" applyBorder="1" applyAlignment="1" applyProtection="1">
      <alignment horizontal="left" vertical="center" wrapText="1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21" fillId="0" borderId="3" xfId="0" applyFont="1" applyBorder="1" applyAlignment="1" applyProtection="1">
      <alignment vertical="center" wrapText="1"/>
      <protection hidden="1"/>
    </xf>
    <xf numFmtId="0" fontId="48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4" fontId="21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17" fillId="0" borderId="0" xfId="0" quotePrefix="1" applyFont="1" applyAlignment="1" applyProtection="1">
      <alignment horizontal="left" vertical="center"/>
      <protection hidden="1"/>
    </xf>
    <xf numFmtId="0" fontId="24" fillId="0" borderId="0" xfId="0" applyFont="1" applyAlignment="1" applyProtection="1">
      <alignment horizontal="right" vertical="center"/>
      <protection hidden="1"/>
    </xf>
    <xf numFmtId="0" fontId="45" fillId="0" borderId="0" xfId="0" applyFont="1" applyAlignment="1" applyProtection="1">
      <alignment horizontal="right" vertical="center"/>
      <protection hidden="1"/>
    </xf>
    <xf numFmtId="0" fontId="13" fillId="0" borderId="7" xfId="0" applyFont="1" applyBorder="1" applyAlignment="1" applyProtection="1">
      <alignment horizontal="center" vertical="center"/>
      <protection hidden="1"/>
    </xf>
    <xf numFmtId="0" fontId="13" fillId="0" borderId="15" xfId="0" applyFont="1" applyBorder="1" applyAlignment="1" applyProtection="1">
      <alignment horizontal="center" vertical="center"/>
      <protection hidden="1"/>
    </xf>
    <xf numFmtId="0" fontId="20" fillId="0" borderId="31" xfId="0" applyFont="1" applyBorder="1" applyAlignment="1" applyProtection="1">
      <alignment horizontal="center" vertical="center"/>
      <protection hidden="1"/>
    </xf>
    <xf numFmtId="0" fontId="20" fillId="0" borderId="41" xfId="0" applyFont="1" applyBorder="1" applyAlignment="1" applyProtection="1">
      <alignment horizontal="center" vertical="center"/>
      <protection hidden="1"/>
    </xf>
    <xf numFmtId="0" fontId="20" fillId="0" borderId="28" xfId="0" applyFont="1" applyBorder="1" applyAlignment="1" applyProtection="1">
      <alignment horizontal="center" vertical="center"/>
      <protection hidden="1"/>
    </xf>
    <xf numFmtId="0" fontId="20" fillId="0" borderId="28" xfId="0" quotePrefix="1" applyFont="1" applyBorder="1" applyAlignment="1" applyProtection="1">
      <alignment horizontal="center" vertical="center"/>
      <protection hidden="1"/>
    </xf>
    <xf numFmtId="0" fontId="20" fillId="0" borderId="28" xfId="0" quotePrefix="1" applyFont="1" applyBorder="1" applyAlignment="1" applyProtection="1">
      <alignment horizontal="center" vertical="center" wrapText="1"/>
      <protection hidden="1"/>
    </xf>
    <xf numFmtId="0" fontId="20" fillId="0" borderId="29" xfId="0" quotePrefix="1" applyFont="1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1" xfId="0" applyFont="1" applyBorder="1" applyAlignment="1" applyProtection="1">
      <alignment horizontal="right" vertical="center"/>
      <protection hidden="1"/>
    </xf>
    <xf numFmtId="4" fontId="2" fillId="0" borderId="1" xfId="0" applyNumberFormat="1" applyFont="1" applyBorder="1" applyAlignment="1" applyProtection="1">
      <alignment vertical="center"/>
      <protection hidden="1"/>
    </xf>
    <xf numFmtId="4" fontId="2" fillId="0" borderId="1" xfId="0" applyNumberFormat="1" applyFont="1" applyBorder="1" applyAlignment="1" applyProtection="1">
      <alignment vertical="center" wrapText="1"/>
      <protection hidden="1"/>
    </xf>
    <xf numFmtId="0" fontId="13" fillId="0" borderId="12" xfId="0" applyFont="1" applyBorder="1" applyAlignment="1" applyProtection="1">
      <alignment horizontal="center"/>
      <protection hidden="1"/>
    </xf>
    <xf numFmtId="4" fontId="3" fillId="0" borderId="8" xfId="0" applyNumberFormat="1" applyFont="1" applyBorder="1" applyAlignment="1" applyProtection="1">
      <alignment vertical="center"/>
      <protection hidden="1"/>
    </xf>
    <xf numFmtId="4" fontId="3" fillId="0" borderId="9" xfId="0" applyNumberFormat="1" applyFont="1" applyBorder="1" applyAlignment="1" applyProtection="1">
      <alignment vertical="center"/>
      <protection hidden="1"/>
    </xf>
    <xf numFmtId="0" fontId="13" fillId="0" borderId="13" xfId="0" applyFont="1" applyBorder="1" applyAlignment="1" applyProtection="1">
      <alignment horizontal="center"/>
      <protection hidden="1"/>
    </xf>
    <xf numFmtId="4" fontId="3" fillId="0" borderId="1" xfId="0" applyNumberFormat="1" applyFont="1" applyBorder="1" applyAlignment="1" applyProtection="1">
      <alignment vertical="center"/>
      <protection hidden="1"/>
    </xf>
    <xf numFmtId="4" fontId="3" fillId="0" borderId="2" xfId="0" applyNumberFormat="1" applyFont="1" applyBorder="1" applyAlignment="1" applyProtection="1">
      <alignment vertical="center"/>
      <protection hidden="1"/>
    </xf>
    <xf numFmtId="0" fontId="13" fillId="0" borderId="14" xfId="0" applyFont="1" applyBorder="1" applyAlignment="1" applyProtection="1">
      <alignment horizontal="center"/>
      <protection hidden="1"/>
    </xf>
    <xf numFmtId="4" fontId="3" fillId="0" borderId="3" xfId="0" applyNumberFormat="1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3" fillId="0" borderId="0" xfId="0" quotePrefix="1" applyFont="1" applyAlignment="1" applyProtection="1">
      <alignment horizontal="right"/>
      <protection hidden="1"/>
    </xf>
    <xf numFmtId="3" fontId="13" fillId="0" borderId="0" xfId="0" applyNumberFormat="1" applyFont="1" applyProtection="1">
      <protection hidden="1"/>
    </xf>
    <xf numFmtId="0" fontId="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35" fillId="0" borderId="0" xfId="0" applyFont="1" applyProtection="1"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/>
      <protection hidden="1"/>
    </xf>
    <xf numFmtId="4" fontId="2" fillId="0" borderId="1" xfId="0" applyNumberFormat="1" applyFont="1" applyBorder="1" applyProtection="1">
      <protection hidden="1"/>
    </xf>
    <xf numFmtId="4" fontId="2" fillId="0" borderId="2" xfId="0" applyNumberFormat="1" applyFont="1" applyBorder="1" applyProtection="1"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4" fontId="3" fillId="0" borderId="7" xfId="0" applyNumberFormat="1" applyFont="1" applyBorder="1" applyProtection="1">
      <protection hidden="1"/>
    </xf>
    <xf numFmtId="4" fontId="3" fillId="0" borderId="15" xfId="0" applyNumberFormat="1" applyFont="1" applyBorder="1" applyProtection="1">
      <protection hidden="1"/>
    </xf>
    <xf numFmtId="4" fontId="3" fillId="0" borderId="1" xfId="0" applyNumberFormat="1" applyFont="1" applyBorder="1" applyProtection="1">
      <protection hidden="1"/>
    </xf>
    <xf numFmtId="4" fontId="3" fillId="0" borderId="2" xfId="0" applyNumberFormat="1" applyFont="1" applyBorder="1" applyProtection="1">
      <protection hidden="1"/>
    </xf>
    <xf numFmtId="4" fontId="3" fillId="0" borderId="3" xfId="0" applyNumberFormat="1" applyFont="1" applyBorder="1" applyProtection="1">
      <protection hidden="1"/>
    </xf>
    <xf numFmtId="4" fontId="3" fillId="0" borderId="4" xfId="0" applyNumberFormat="1" applyFont="1" applyBorder="1" applyProtection="1">
      <protection hidden="1"/>
    </xf>
    <xf numFmtId="0" fontId="3" fillId="0" borderId="0" xfId="0" quotePrefix="1" applyFont="1" applyAlignment="1" applyProtection="1">
      <alignment horizontal="right"/>
      <protection hidden="1"/>
    </xf>
    <xf numFmtId="4" fontId="3" fillId="0" borderId="0" xfId="0" applyNumberFormat="1" applyFont="1" applyProtection="1"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39" fillId="0" borderId="0" xfId="0" applyFont="1" applyProtection="1">
      <protection hidden="1"/>
    </xf>
    <xf numFmtId="0" fontId="9" fillId="0" borderId="0" xfId="0" applyFont="1" applyAlignment="1" applyProtection="1">
      <alignment horizontal="left"/>
      <protection hidden="1"/>
    </xf>
    <xf numFmtId="4" fontId="1" fillId="0" borderId="0" xfId="0" applyNumberFormat="1" applyFont="1" applyAlignment="1" applyProtection="1">
      <alignment horizontal="center"/>
      <protection hidden="1"/>
    </xf>
    <xf numFmtId="4" fontId="1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 vertical="top" wrapText="1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11" fillId="0" borderId="0" xfId="0" applyFont="1" applyProtection="1">
      <protection hidden="1"/>
    </xf>
    <xf numFmtId="3" fontId="2" fillId="0" borderId="1" xfId="0" applyNumberFormat="1" applyFont="1" applyBorder="1" applyAlignment="1" applyProtection="1">
      <alignment vertic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3" fontId="3" fillId="0" borderId="7" xfId="0" applyNumberFormat="1" applyFont="1" applyBorder="1" applyProtection="1">
      <protection hidden="1"/>
    </xf>
    <xf numFmtId="3" fontId="3" fillId="0" borderId="15" xfId="0" applyNumberFormat="1" applyFont="1" applyBorder="1" applyProtection="1">
      <protection hidden="1"/>
    </xf>
    <xf numFmtId="0" fontId="3" fillId="0" borderId="13" xfId="0" applyFont="1" applyBorder="1" applyAlignment="1" applyProtection="1">
      <alignment horizontal="center"/>
      <protection hidden="1"/>
    </xf>
    <xf numFmtId="3" fontId="3" fillId="0" borderId="1" xfId="0" applyNumberFormat="1" applyFont="1" applyBorder="1" applyProtection="1">
      <protection hidden="1"/>
    </xf>
    <xf numFmtId="3" fontId="3" fillId="0" borderId="2" xfId="0" applyNumberFormat="1" applyFont="1" applyBorder="1" applyProtection="1">
      <protection hidden="1"/>
    </xf>
    <xf numFmtId="0" fontId="3" fillId="0" borderId="14" xfId="0" applyFont="1" applyBorder="1" applyAlignment="1" applyProtection="1">
      <alignment horizontal="center"/>
      <protection hidden="1"/>
    </xf>
    <xf numFmtId="3" fontId="3" fillId="0" borderId="3" xfId="0" applyNumberFormat="1" applyFont="1" applyBorder="1" applyProtection="1">
      <protection hidden="1"/>
    </xf>
    <xf numFmtId="3" fontId="58" fillId="0" borderId="51" xfId="0" applyNumberFormat="1" applyFont="1" applyBorder="1" applyAlignment="1" applyProtection="1">
      <alignment horizontal="center"/>
      <protection hidden="1"/>
    </xf>
    <xf numFmtId="3" fontId="58" fillId="0" borderId="0" xfId="0" applyNumberFormat="1" applyFont="1" applyAlignment="1" applyProtection="1">
      <alignment horizontal="center"/>
      <protection hidden="1"/>
    </xf>
    <xf numFmtId="3" fontId="2" fillId="0" borderId="1" xfId="0" applyNumberFormat="1" applyFont="1" applyBorder="1" applyProtection="1">
      <protection hidden="1"/>
    </xf>
    <xf numFmtId="3" fontId="2" fillId="0" borderId="2" xfId="0" applyNumberFormat="1" applyFont="1" applyBorder="1" applyProtection="1">
      <protection hidden="1"/>
    </xf>
    <xf numFmtId="3" fontId="3" fillId="0" borderId="4" xfId="0" applyNumberFormat="1" applyFont="1" applyBorder="1" applyProtection="1">
      <protection hidden="1"/>
    </xf>
    <xf numFmtId="3" fontId="58" fillId="0" borderId="51" xfId="0" applyNumberFormat="1" applyFont="1" applyBorder="1" applyAlignment="1" applyProtection="1">
      <alignment horizontal="left"/>
      <protection hidden="1"/>
    </xf>
    <xf numFmtId="3" fontId="13" fillId="0" borderId="7" xfId="0" applyNumberFormat="1" applyFont="1" applyBorder="1" applyAlignment="1" applyProtection="1">
      <alignment horizontal="center" vertical="center"/>
      <protection hidden="1"/>
    </xf>
    <xf numFmtId="3" fontId="3" fillId="0" borderId="19" xfId="0" applyNumberFormat="1" applyFont="1" applyBorder="1" applyProtection="1">
      <protection hidden="1"/>
    </xf>
    <xf numFmtId="3" fontId="3" fillId="0" borderId="40" xfId="0" applyNumberFormat="1" applyFont="1" applyBorder="1" applyProtection="1">
      <protection hidden="1"/>
    </xf>
    <xf numFmtId="3" fontId="2" fillId="0" borderId="0" xfId="0" applyNumberFormat="1" applyFont="1" applyProtection="1">
      <protection hidden="1"/>
    </xf>
    <xf numFmtId="0" fontId="48" fillId="0" borderId="0" xfId="0" applyFont="1" applyProtection="1">
      <protection hidden="1"/>
    </xf>
    <xf numFmtId="3" fontId="3" fillId="0" borderId="0" xfId="0" applyNumberFormat="1" applyFont="1" applyProtection="1">
      <protection hidden="1"/>
    </xf>
    <xf numFmtId="0" fontId="24" fillId="8" borderId="0" xfId="0" applyFont="1" applyFill="1" applyAlignment="1" applyProtection="1">
      <alignment horizontal="left"/>
      <protection hidden="1"/>
    </xf>
    <xf numFmtId="0" fontId="33" fillId="8" borderId="0" xfId="0" applyFont="1" applyFill="1" applyProtection="1"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3" fillId="0" borderId="0" xfId="0" applyFont="1" applyAlignment="1" applyProtection="1">
      <alignment horizontal="left"/>
      <protection hidden="1"/>
    </xf>
    <xf numFmtId="14" fontId="24" fillId="0" borderId="0" xfId="0" applyNumberFormat="1" applyFont="1" applyAlignment="1" applyProtection="1">
      <alignment horizontal="center" vertical="center"/>
      <protection hidden="1"/>
    </xf>
    <xf numFmtId="3" fontId="2" fillId="3" borderId="1" xfId="0" applyNumberFormat="1" applyFont="1" applyFill="1" applyBorder="1" applyAlignment="1" applyProtection="1">
      <alignment horizontal="left" vertical="center" wrapText="1"/>
      <protection locked="0"/>
    </xf>
    <xf numFmtId="4" fontId="2" fillId="3" borderId="1" xfId="0" applyNumberFormat="1" applyFont="1" applyFill="1" applyBorder="1" applyAlignment="1" applyProtection="1">
      <alignment vertical="center"/>
      <protection locked="0"/>
    </xf>
    <xf numFmtId="4" fontId="2" fillId="3" borderId="2" xfId="0" applyNumberFormat="1" applyFont="1" applyFill="1" applyBorder="1" applyAlignment="1" applyProtection="1">
      <alignment vertical="center"/>
      <protection locked="0"/>
    </xf>
    <xf numFmtId="4" fontId="3" fillId="3" borderId="3" xfId="0" applyNumberFormat="1" applyFont="1" applyFill="1" applyBorder="1" applyAlignment="1" applyProtection="1">
      <alignment vertical="center"/>
      <protection locked="0"/>
    </xf>
    <xf numFmtId="4" fontId="3" fillId="3" borderId="4" xfId="0" applyNumberFormat="1" applyFont="1" applyFill="1" applyBorder="1" applyAlignment="1" applyProtection="1">
      <alignment vertical="center"/>
      <protection locked="0"/>
    </xf>
    <xf numFmtId="4" fontId="2" fillId="3" borderId="1" xfId="0" applyNumberFormat="1" applyFont="1" applyFill="1" applyBorder="1" applyProtection="1">
      <protection locked="0"/>
    </xf>
    <xf numFmtId="4" fontId="2" fillId="3" borderId="2" xfId="0" applyNumberFormat="1" applyFont="1" applyFill="1" applyBorder="1" applyProtection="1">
      <protection locked="0"/>
    </xf>
    <xf numFmtId="4" fontId="3" fillId="3" borderId="3" xfId="0" applyNumberFormat="1" applyFont="1" applyFill="1" applyBorder="1" applyProtection="1">
      <protection locked="0"/>
    </xf>
    <xf numFmtId="4" fontId="3" fillId="3" borderId="4" xfId="0" applyNumberFormat="1" applyFont="1" applyFill="1" applyBorder="1" applyProtection="1">
      <protection locked="0"/>
    </xf>
    <xf numFmtId="3" fontId="2" fillId="3" borderId="1" xfId="0" applyNumberFormat="1" applyFont="1" applyFill="1" applyBorder="1" applyAlignment="1" applyProtection="1">
      <alignment vertical="center"/>
      <protection locked="0"/>
    </xf>
    <xf numFmtId="3" fontId="2" fillId="3" borderId="2" xfId="0" applyNumberFormat="1" applyFont="1" applyFill="1" applyBorder="1" applyAlignment="1" applyProtection="1">
      <alignment vertical="center"/>
      <protection locked="0"/>
    </xf>
    <xf numFmtId="3" fontId="3" fillId="3" borderId="3" xfId="0" applyNumberFormat="1" applyFont="1" applyFill="1" applyBorder="1" applyProtection="1">
      <protection locked="0"/>
    </xf>
    <xf numFmtId="3" fontId="3" fillId="3" borderId="4" xfId="0" applyNumberFormat="1" applyFont="1" applyFill="1" applyBorder="1" applyProtection="1">
      <protection locked="0"/>
    </xf>
    <xf numFmtId="3" fontId="2" fillId="3" borderId="1" xfId="0" applyNumberFormat="1" applyFont="1" applyFill="1" applyBorder="1" applyProtection="1">
      <protection locked="0"/>
    </xf>
    <xf numFmtId="3" fontId="2" fillId="3" borderId="2" xfId="0" applyNumberFormat="1" applyFont="1" applyFill="1" applyBorder="1" applyProtection="1">
      <protection locked="0"/>
    </xf>
    <xf numFmtId="4" fontId="21" fillId="3" borderId="1" xfId="0" applyNumberFormat="1" applyFont="1" applyFill="1" applyBorder="1" applyAlignment="1" applyProtection="1">
      <alignment horizontal="right" vertical="center"/>
      <protection locked="0"/>
    </xf>
    <xf numFmtId="4" fontId="21" fillId="3" borderId="2" xfId="0" applyNumberFormat="1" applyFont="1" applyFill="1" applyBorder="1" applyAlignment="1" applyProtection="1">
      <alignment horizontal="right" vertical="center"/>
      <protection locked="0"/>
    </xf>
    <xf numFmtId="4" fontId="27" fillId="3" borderId="1" xfId="0" applyNumberFormat="1" applyFont="1" applyFill="1" applyBorder="1" applyAlignment="1" applyProtection="1">
      <alignment horizontal="right" vertical="center"/>
      <protection locked="0"/>
    </xf>
    <xf numFmtId="4" fontId="27" fillId="3" borderId="2" xfId="0" applyNumberFormat="1" applyFont="1" applyFill="1" applyBorder="1" applyAlignment="1" applyProtection="1">
      <alignment horizontal="right" vertical="center"/>
      <protection locked="0"/>
    </xf>
    <xf numFmtId="4" fontId="27" fillId="3" borderId="3" xfId="0" applyNumberFormat="1" applyFont="1" applyFill="1" applyBorder="1" applyAlignment="1" applyProtection="1">
      <alignment horizontal="right" vertical="center"/>
      <protection locked="0"/>
    </xf>
    <xf numFmtId="4" fontId="27" fillId="3" borderId="4" xfId="0" applyNumberFormat="1" applyFont="1" applyFill="1" applyBorder="1" applyAlignment="1" applyProtection="1">
      <alignment horizontal="right" vertical="center"/>
      <protection locked="0"/>
    </xf>
    <xf numFmtId="4" fontId="24" fillId="3" borderId="1" xfId="0" applyNumberFormat="1" applyFont="1" applyFill="1" applyBorder="1" applyProtection="1">
      <protection locked="0"/>
    </xf>
    <xf numFmtId="4" fontId="24" fillId="3" borderId="2" xfId="0" applyNumberFormat="1" applyFont="1" applyFill="1" applyBorder="1" applyProtection="1">
      <protection locked="0"/>
    </xf>
    <xf numFmtId="4" fontId="21" fillId="3" borderId="3" xfId="0" applyNumberFormat="1" applyFont="1" applyFill="1" applyBorder="1" applyAlignment="1" applyProtection="1">
      <alignment horizontal="right" vertical="center"/>
      <protection locked="0"/>
    </xf>
    <xf numFmtId="4" fontId="24" fillId="3" borderId="3" xfId="0" applyNumberFormat="1" applyFont="1" applyFill="1" applyBorder="1" applyProtection="1">
      <protection locked="0"/>
    </xf>
    <xf numFmtId="4" fontId="24" fillId="3" borderId="4" xfId="0" applyNumberFormat="1" applyFont="1" applyFill="1" applyBorder="1" applyProtection="1">
      <protection locked="0"/>
    </xf>
    <xf numFmtId="14" fontId="2" fillId="0" borderId="44" xfId="0" applyNumberFormat="1" applyFont="1" applyBorder="1" applyProtection="1">
      <protection hidden="1"/>
    </xf>
    <xf numFmtId="0" fontId="14" fillId="0" borderId="0" xfId="0" applyFont="1" applyAlignment="1" applyProtection="1">
      <alignment horizontal="left"/>
      <protection hidden="1"/>
    </xf>
    <xf numFmtId="0" fontId="28" fillId="0" borderId="0" xfId="0" applyFont="1" applyAlignment="1" applyProtection="1">
      <alignment horizontal="right"/>
      <protection hidden="1"/>
    </xf>
    <xf numFmtId="0" fontId="24" fillId="8" borderId="0" xfId="0" applyFont="1" applyFill="1" applyAlignment="1" applyProtection="1">
      <alignment horizontal="left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3" fillId="0" borderId="26" xfId="0" applyFont="1" applyBorder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2" fillId="0" borderId="46" xfId="0" applyFont="1" applyBorder="1" applyAlignment="1" applyProtection="1">
      <alignment horizontal="left"/>
      <protection hidden="1"/>
    </xf>
    <xf numFmtId="0" fontId="2" fillId="0" borderId="32" xfId="0" applyFont="1" applyBorder="1" applyAlignment="1" applyProtection="1">
      <alignment horizontal="left"/>
      <protection hidden="1"/>
    </xf>
    <xf numFmtId="0" fontId="2" fillId="0" borderId="33" xfId="0" applyFont="1" applyBorder="1" applyAlignment="1" applyProtection="1">
      <alignment horizontal="left"/>
      <protection hidden="1"/>
    </xf>
    <xf numFmtId="0" fontId="2" fillId="0" borderId="46" xfId="0" applyFont="1" applyBorder="1" applyAlignment="1" applyProtection="1">
      <alignment horizontal="left" indent="1"/>
      <protection hidden="1"/>
    </xf>
    <xf numFmtId="0" fontId="2" fillId="0" borderId="32" xfId="0" applyFont="1" applyBorder="1" applyAlignment="1" applyProtection="1">
      <alignment horizontal="left" indent="1"/>
      <protection hidden="1"/>
    </xf>
    <xf numFmtId="0" fontId="2" fillId="0" borderId="33" xfId="0" applyFont="1" applyBorder="1" applyAlignment="1" applyProtection="1">
      <alignment horizontal="left" indent="1"/>
      <protection hidden="1"/>
    </xf>
    <xf numFmtId="0" fontId="2" fillId="0" borderId="43" xfId="0" applyFont="1" applyBorder="1" applyAlignment="1" applyProtection="1">
      <alignment horizontal="left"/>
      <protection hidden="1"/>
    </xf>
    <xf numFmtId="0" fontId="2" fillId="0" borderId="34" xfId="0" applyFont="1" applyBorder="1" applyAlignment="1" applyProtection="1">
      <alignment horizontal="left"/>
      <protection hidden="1"/>
    </xf>
    <xf numFmtId="0" fontId="2" fillId="0" borderId="35" xfId="0" applyFont="1" applyBorder="1" applyAlignment="1" applyProtection="1">
      <alignment horizontal="left"/>
      <protection hidden="1"/>
    </xf>
    <xf numFmtId="0" fontId="21" fillId="0" borderId="25" xfId="0" applyFont="1" applyBorder="1" applyAlignment="1" applyProtection="1">
      <alignment horizontal="center" vertical="center"/>
      <protection hidden="1"/>
    </xf>
    <xf numFmtId="0" fontId="21" fillId="0" borderId="26" xfId="0" applyFont="1" applyBorder="1" applyAlignment="1" applyProtection="1">
      <alignment horizontal="center" vertical="center"/>
      <protection hidden="1"/>
    </xf>
    <xf numFmtId="0" fontId="21" fillId="0" borderId="37" xfId="0" applyFont="1" applyBorder="1" applyAlignment="1" applyProtection="1">
      <alignment horizontal="center" vertical="center"/>
      <protection hidden="1"/>
    </xf>
    <xf numFmtId="0" fontId="49" fillId="0" borderId="0" xfId="0" applyFont="1" applyAlignment="1" applyProtection="1">
      <alignment horizontal="center"/>
      <protection hidden="1"/>
    </xf>
    <xf numFmtId="0" fontId="21" fillId="0" borderId="46" xfId="0" applyFont="1" applyBorder="1" applyAlignment="1" applyProtection="1">
      <alignment horizontal="left" vertical="center" wrapText="1" indent="1"/>
      <protection hidden="1"/>
    </xf>
    <xf numFmtId="0" fontId="21" fillId="0" borderId="32" xfId="0" applyFont="1" applyBorder="1" applyAlignment="1" applyProtection="1">
      <alignment horizontal="left" vertical="center" wrapText="1" indent="1"/>
      <protection hidden="1"/>
    </xf>
    <xf numFmtId="0" fontId="21" fillId="0" borderId="47" xfId="0" applyFont="1" applyBorder="1" applyAlignment="1" applyProtection="1">
      <alignment horizontal="left" vertical="center" wrapText="1" indent="1"/>
      <protection hidden="1"/>
    </xf>
    <xf numFmtId="0" fontId="22" fillId="0" borderId="23" xfId="0" applyFont="1" applyBorder="1" applyAlignment="1" applyProtection="1">
      <alignment vertical="center" wrapText="1"/>
      <protection hidden="1"/>
    </xf>
    <xf numFmtId="0" fontId="22" fillId="0" borderId="38" xfId="0" applyFont="1" applyBorder="1" applyAlignment="1" applyProtection="1">
      <alignment vertical="center" wrapText="1"/>
      <protection hidden="1"/>
    </xf>
    <xf numFmtId="0" fontId="22" fillId="0" borderId="48" xfId="0" applyFont="1" applyBorder="1" applyAlignment="1" applyProtection="1">
      <alignment vertical="center" wrapText="1"/>
      <protection hidden="1"/>
    </xf>
    <xf numFmtId="0" fontId="22" fillId="5" borderId="23" xfId="0" applyFont="1" applyFill="1" applyBorder="1" applyAlignment="1" applyProtection="1">
      <alignment vertical="center" wrapText="1"/>
      <protection hidden="1"/>
    </xf>
    <xf numFmtId="0" fontId="22" fillId="5" borderId="38" xfId="0" applyFont="1" applyFill="1" applyBorder="1" applyAlignment="1" applyProtection="1">
      <alignment vertical="center" wrapText="1"/>
      <protection hidden="1"/>
    </xf>
    <xf numFmtId="0" fontId="22" fillId="5" borderId="48" xfId="0" applyFont="1" applyFill="1" applyBorder="1" applyAlignment="1" applyProtection="1">
      <alignment vertical="center" wrapText="1"/>
      <protection hidden="1"/>
    </xf>
    <xf numFmtId="0" fontId="34" fillId="6" borderId="6" xfId="0" applyFont="1" applyFill="1" applyBorder="1" applyAlignment="1" applyProtection="1">
      <alignment horizontal="left" vertical="center"/>
      <protection hidden="1"/>
    </xf>
    <xf numFmtId="0" fontId="34" fillId="6" borderId="30" xfId="0" applyFont="1" applyFill="1" applyBorder="1" applyAlignment="1" applyProtection="1">
      <alignment horizontal="left" vertical="center"/>
      <protection hidden="1"/>
    </xf>
    <xf numFmtId="0" fontId="34" fillId="6" borderId="22" xfId="0" applyFont="1" applyFill="1" applyBorder="1" applyAlignment="1" applyProtection="1">
      <alignment horizontal="left" vertical="center"/>
      <protection hidden="1"/>
    </xf>
    <xf numFmtId="0" fontId="22" fillId="0" borderId="46" xfId="0" applyFont="1" applyBorder="1" applyAlignment="1" applyProtection="1">
      <alignment horizontal="left" vertical="center" wrapText="1" indent="1"/>
      <protection hidden="1"/>
    </xf>
    <xf numFmtId="0" fontId="22" fillId="0" borderId="32" xfId="0" applyFont="1" applyBorder="1" applyAlignment="1" applyProtection="1">
      <alignment horizontal="left" vertical="center" wrapText="1" indent="1"/>
      <protection hidden="1"/>
    </xf>
    <xf numFmtId="0" fontId="22" fillId="0" borderId="47" xfId="0" applyFont="1" applyBorder="1" applyAlignment="1" applyProtection="1">
      <alignment horizontal="left" vertical="center" wrapText="1" indent="1"/>
      <protection hidden="1"/>
    </xf>
    <xf numFmtId="0" fontId="21" fillId="0" borderId="49" xfId="0" applyFont="1" applyBorder="1" applyAlignment="1" applyProtection="1">
      <alignment horizontal="left" vertical="center" wrapText="1"/>
      <protection hidden="1"/>
    </xf>
    <xf numFmtId="0" fontId="21" fillId="0" borderId="44" xfId="0" applyFont="1" applyBorder="1" applyAlignment="1" applyProtection="1">
      <alignment horizontal="left" vertical="center" wrapText="1"/>
      <protection hidden="1"/>
    </xf>
    <xf numFmtId="0" fontId="21" fillId="0" borderId="50" xfId="0" applyFont="1" applyBorder="1" applyAlignment="1" applyProtection="1">
      <alignment horizontal="left" vertical="center" wrapText="1"/>
      <protection hidden="1"/>
    </xf>
    <xf numFmtId="0" fontId="21" fillId="0" borderId="46" xfId="0" applyFont="1" applyBorder="1" applyAlignment="1" applyProtection="1">
      <alignment horizontal="left" vertical="center" wrapText="1"/>
      <protection hidden="1"/>
    </xf>
    <xf numFmtId="0" fontId="21" fillId="0" borderId="32" xfId="0" applyFont="1" applyBorder="1" applyAlignment="1" applyProtection="1">
      <alignment horizontal="left" vertical="center" wrapText="1"/>
      <protection hidden="1"/>
    </xf>
    <xf numFmtId="0" fontId="21" fillId="0" borderId="47" xfId="0" applyFont="1" applyBorder="1" applyAlignment="1" applyProtection="1">
      <alignment horizontal="left" vertical="center" wrapText="1"/>
      <protection hidden="1"/>
    </xf>
    <xf numFmtId="4" fontId="41" fillId="0" borderId="46" xfId="0" applyNumberFormat="1" applyFont="1" applyBorder="1" applyAlignment="1" applyProtection="1">
      <alignment horizontal="left" vertical="center" wrapText="1" indent="1"/>
      <protection hidden="1"/>
    </xf>
    <xf numFmtId="4" fontId="41" fillId="0" borderId="32" xfId="0" applyNumberFormat="1" applyFont="1" applyBorder="1" applyAlignment="1" applyProtection="1">
      <alignment horizontal="left" vertical="center" wrapText="1" indent="1"/>
      <protection hidden="1"/>
    </xf>
    <xf numFmtId="4" fontId="41" fillId="0" borderId="47" xfId="0" applyNumberFormat="1" applyFont="1" applyBorder="1" applyAlignment="1" applyProtection="1">
      <alignment horizontal="left" vertical="center" wrapText="1" indent="1"/>
      <protection hidden="1"/>
    </xf>
    <xf numFmtId="4" fontId="40" fillId="4" borderId="46" xfId="0" applyNumberFormat="1" applyFont="1" applyFill="1" applyBorder="1" applyAlignment="1" applyProtection="1">
      <alignment horizontal="left" vertical="center" wrapText="1" indent="1"/>
      <protection hidden="1"/>
    </xf>
    <xf numFmtId="4" fontId="40" fillId="4" borderId="32" xfId="0" applyNumberFormat="1" applyFont="1" applyFill="1" applyBorder="1" applyAlignment="1" applyProtection="1">
      <alignment horizontal="left" vertical="center" wrapText="1" indent="1"/>
      <protection hidden="1"/>
    </xf>
    <xf numFmtId="4" fontId="40" fillId="4" borderId="47" xfId="0" applyNumberFormat="1" applyFont="1" applyFill="1" applyBorder="1" applyAlignment="1" applyProtection="1">
      <alignment horizontal="left" vertical="center" wrapText="1" indent="1"/>
      <protection hidden="1"/>
    </xf>
    <xf numFmtId="3" fontId="2" fillId="3" borderId="44" xfId="0" applyNumberFormat="1" applyFont="1" applyFill="1" applyBorder="1" applyAlignment="1" applyProtection="1">
      <alignment horizontal="center"/>
      <protection locked="0"/>
    </xf>
    <xf numFmtId="0" fontId="48" fillId="0" borderId="45" xfId="0" applyFont="1" applyBorder="1" applyAlignment="1" applyProtection="1">
      <alignment horizontal="center"/>
      <protection hidden="1"/>
    </xf>
    <xf numFmtId="0" fontId="21" fillId="0" borderId="23" xfId="0" applyFont="1" applyBorder="1" applyAlignment="1" applyProtection="1">
      <alignment horizontal="left" vertical="center" wrapText="1"/>
      <protection hidden="1"/>
    </xf>
    <xf numFmtId="0" fontId="21" fillId="0" borderId="38" xfId="0" applyFont="1" applyBorder="1" applyAlignment="1" applyProtection="1">
      <alignment horizontal="left" vertical="center" wrapText="1"/>
      <protection hidden="1"/>
    </xf>
    <xf numFmtId="0" fontId="21" fillId="0" borderId="48" xfId="0" applyFont="1" applyBorder="1" applyAlignment="1" applyProtection="1">
      <alignment horizontal="left" vertical="center" wrapText="1"/>
      <protection hidden="1"/>
    </xf>
    <xf numFmtId="0" fontId="22" fillId="0" borderId="36" xfId="0" applyFont="1" applyBorder="1" applyAlignment="1" applyProtection="1">
      <alignment horizontal="center" vertical="center"/>
      <protection hidden="1"/>
    </xf>
    <xf numFmtId="0" fontId="22" fillId="0" borderId="26" xfId="0" applyFont="1" applyBorder="1" applyAlignment="1" applyProtection="1">
      <alignment horizontal="center" vertical="center"/>
      <protection hidden="1"/>
    </xf>
    <xf numFmtId="0" fontId="22" fillId="0" borderId="27" xfId="0" applyFont="1" applyBorder="1" applyAlignment="1" applyProtection="1">
      <alignment horizontal="center" vertical="center"/>
      <protection hidden="1"/>
    </xf>
    <xf numFmtId="4" fontId="22" fillId="0" borderId="36" xfId="0" applyNumberFormat="1" applyFont="1" applyBorder="1" applyAlignment="1" applyProtection="1">
      <alignment horizontal="center" vertical="center"/>
      <protection hidden="1"/>
    </xf>
    <xf numFmtId="4" fontId="22" fillId="0" borderId="26" xfId="0" applyNumberFormat="1" applyFont="1" applyBorder="1" applyAlignment="1" applyProtection="1">
      <alignment horizontal="center" vertical="center"/>
      <protection hidden="1"/>
    </xf>
    <xf numFmtId="4" fontId="22" fillId="0" borderId="37" xfId="0" applyNumberFormat="1" applyFont="1" applyBorder="1" applyAlignment="1" applyProtection="1">
      <alignment horizontal="center" vertical="center"/>
      <protection hidden="1"/>
    </xf>
    <xf numFmtId="4" fontId="27" fillId="4" borderId="36" xfId="0" applyNumberFormat="1" applyFont="1" applyFill="1" applyBorder="1" applyAlignment="1" applyProtection="1">
      <alignment horizontal="center" vertical="center"/>
      <protection hidden="1"/>
    </xf>
    <xf numFmtId="4" fontId="27" fillId="4" borderId="26" xfId="0" applyNumberFormat="1" applyFont="1" applyFill="1" applyBorder="1" applyAlignment="1" applyProtection="1">
      <alignment horizontal="center" vertical="center"/>
      <protection hidden="1"/>
    </xf>
    <xf numFmtId="4" fontId="27" fillId="4" borderId="37" xfId="0" applyNumberFormat="1" applyFont="1" applyFill="1" applyBorder="1" applyAlignment="1" applyProtection="1">
      <alignment horizontal="center" vertical="center"/>
      <protection hidden="1"/>
    </xf>
    <xf numFmtId="0" fontId="21" fillId="0" borderId="36" xfId="0" applyFont="1" applyBorder="1" applyAlignment="1" applyProtection="1">
      <alignment horizontal="center" vertical="center"/>
      <protection hidden="1"/>
    </xf>
    <xf numFmtId="0" fontId="29" fillId="2" borderId="21" xfId="0" applyFont="1" applyFill="1" applyBorder="1" applyAlignment="1" applyProtection="1">
      <alignment horizontal="center" vertical="center" wrapText="1"/>
      <protection hidden="1"/>
    </xf>
    <xf numFmtId="0" fontId="29" fillId="2" borderId="22" xfId="0" applyFont="1" applyFill="1" applyBorder="1" applyAlignment="1" applyProtection="1">
      <alignment horizontal="center" vertical="center" wrapText="1"/>
      <protection hidden="1"/>
    </xf>
    <xf numFmtId="4" fontId="27" fillId="4" borderId="16" xfId="0" applyNumberFormat="1" applyFont="1" applyFill="1" applyBorder="1" applyAlignment="1" applyProtection="1">
      <alignment horizontal="center" vertical="center"/>
      <protection hidden="1"/>
    </xf>
    <xf numFmtId="4" fontId="27" fillId="4" borderId="11" xfId="0" applyNumberFormat="1" applyFont="1" applyFill="1" applyBorder="1" applyAlignment="1" applyProtection="1">
      <alignment horizontal="center" vertical="center"/>
      <protection hidden="1"/>
    </xf>
    <xf numFmtId="0" fontId="28" fillId="4" borderId="16" xfId="0" applyFont="1" applyFill="1" applyBorder="1" applyAlignment="1" applyProtection="1">
      <alignment horizontal="center" vertical="center"/>
      <protection hidden="1"/>
    </xf>
    <xf numFmtId="0" fontId="31" fillId="4" borderId="16" xfId="0" applyFont="1" applyFill="1" applyBorder="1" applyAlignment="1" applyProtection="1">
      <alignment horizontal="center" vertical="center"/>
      <protection hidden="1"/>
    </xf>
    <xf numFmtId="0" fontId="29" fillId="3" borderId="7" xfId="0" applyFont="1" applyFill="1" applyBorder="1" applyAlignment="1" applyProtection="1">
      <alignment horizontal="center" vertical="center" wrapText="1"/>
      <protection locked="0"/>
    </xf>
    <xf numFmtId="0" fontId="29" fillId="3" borderId="23" xfId="0" applyFont="1" applyFill="1" applyBorder="1" applyAlignment="1" applyProtection="1">
      <alignment horizontal="center" vertical="center" wrapText="1"/>
      <protection locked="0"/>
    </xf>
    <xf numFmtId="14" fontId="29" fillId="3" borderId="19" xfId="0" applyNumberFormat="1" applyFont="1" applyFill="1" applyBorder="1" applyAlignment="1" applyProtection="1">
      <alignment horizontal="center" vertical="center"/>
      <protection locked="0"/>
    </xf>
    <xf numFmtId="0" fontId="29" fillId="3" borderId="19" xfId="0" applyFont="1" applyFill="1" applyBorder="1" applyAlignment="1" applyProtection="1">
      <alignment horizontal="center" vertical="center"/>
      <protection locked="0"/>
    </xf>
    <xf numFmtId="0" fontId="29" fillId="3" borderId="40" xfId="0" applyFont="1" applyFill="1" applyBorder="1" applyAlignment="1" applyProtection="1">
      <alignment horizontal="center" vertical="center"/>
      <protection locked="0"/>
    </xf>
    <xf numFmtId="0" fontId="32" fillId="0" borderId="24" xfId="0" applyFont="1" applyBorder="1" applyAlignment="1" applyProtection="1">
      <alignment horizontal="left" vertical="center" wrapText="1"/>
      <protection hidden="1"/>
    </xf>
    <xf numFmtId="0" fontId="22" fillId="0" borderId="25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4" fillId="0" borderId="16" xfId="0" applyFont="1" applyBorder="1" applyAlignment="1" applyProtection="1">
      <alignment horizontal="center" vertical="center"/>
      <protection hidden="1"/>
    </xf>
    <xf numFmtId="4" fontId="27" fillId="4" borderId="46" xfId="0" applyNumberFormat="1" applyFont="1" applyFill="1" applyBorder="1" applyAlignment="1" applyProtection="1">
      <alignment horizontal="left" vertical="center" indent="1"/>
      <protection hidden="1"/>
    </xf>
    <xf numFmtId="4" fontId="27" fillId="4" borderId="32" xfId="0" applyNumberFormat="1" applyFont="1" applyFill="1" applyBorder="1" applyAlignment="1" applyProtection="1">
      <alignment horizontal="left" vertical="center" indent="1"/>
      <protection hidden="1"/>
    </xf>
    <xf numFmtId="4" fontId="27" fillId="4" borderId="47" xfId="0" applyNumberFormat="1" applyFont="1" applyFill="1" applyBorder="1" applyAlignment="1" applyProtection="1">
      <alignment horizontal="left" vertical="center" inden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" fillId="0" borderId="28" xfId="1" applyFont="1" applyBorder="1" applyAlignment="1" applyProtection="1">
      <alignment horizontal="center" vertical="center" wrapText="1"/>
      <protection hidden="1"/>
    </xf>
    <xf numFmtId="0" fontId="22" fillId="0" borderId="17" xfId="0" applyFont="1" applyBorder="1" applyAlignment="1" applyProtection="1">
      <alignment horizontal="center" vertical="center"/>
      <protection hidden="1"/>
    </xf>
    <xf numFmtId="0" fontId="33" fillId="0" borderId="20" xfId="0" applyFont="1" applyBorder="1" applyAlignment="1" applyProtection="1">
      <alignment horizontal="center" vertical="center"/>
      <protection hidden="1"/>
    </xf>
    <xf numFmtId="0" fontId="3" fillId="0" borderId="28" xfId="1" quotePrefix="1" applyFont="1" applyBorder="1" applyAlignment="1" applyProtection="1">
      <alignment horizontal="center" vertical="center" wrapText="1"/>
      <protection hidden="1"/>
    </xf>
    <xf numFmtId="0" fontId="22" fillId="0" borderId="46" xfId="0" applyFont="1" applyBorder="1" applyAlignment="1" applyProtection="1">
      <alignment horizontal="left" vertical="center" wrapText="1"/>
      <protection hidden="1"/>
    </xf>
    <xf numFmtId="0" fontId="22" fillId="0" borderId="32" xfId="0" applyFont="1" applyBorder="1" applyAlignment="1" applyProtection="1">
      <alignment horizontal="left" vertical="center" wrapText="1"/>
      <protection hidden="1"/>
    </xf>
    <xf numFmtId="0" fontId="22" fillId="0" borderId="47" xfId="0" applyFont="1" applyBorder="1" applyAlignment="1" applyProtection="1">
      <alignment horizontal="left" vertical="center" wrapText="1"/>
      <protection hidden="1"/>
    </xf>
    <xf numFmtId="0" fontId="29" fillId="3" borderId="43" xfId="0" applyFont="1" applyFill="1" applyBorder="1" applyAlignment="1" applyProtection="1">
      <alignment horizontal="center" vertical="center"/>
      <protection locked="0" hidden="1"/>
    </xf>
    <xf numFmtId="0" fontId="29" fillId="3" borderId="34" xfId="0" applyFont="1" applyFill="1" applyBorder="1" applyAlignment="1" applyProtection="1">
      <alignment horizontal="center" vertical="center"/>
      <protection locked="0" hidden="1"/>
    </xf>
    <xf numFmtId="0" fontId="29" fillId="3" borderId="42" xfId="0" applyFont="1" applyFill="1" applyBorder="1" applyAlignment="1" applyProtection="1">
      <alignment horizontal="center" vertical="center"/>
      <protection locked="0" hidden="1"/>
    </xf>
    <xf numFmtId="0" fontId="62" fillId="9" borderId="0" xfId="0" applyFont="1" applyFill="1" applyAlignment="1" applyProtection="1">
      <alignment horizontal="left" vertical="center"/>
      <protection hidden="1"/>
    </xf>
    <xf numFmtId="0" fontId="28" fillId="4" borderId="46" xfId="0" applyFont="1" applyFill="1" applyBorder="1" applyAlignment="1" applyProtection="1">
      <alignment horizontal="left" vertical="center" indent="2"/>
      <protection hidden="1"/>
    </xf>
    <xf numFmtId="0" fontId="28" fillId="4" borderId="32" xfId="0" applyFont="1" applyFill="1" applyBorder="1" applyAlignment="1" applyProtection="1">
      <alignment horizontal="left" vertical="center" indent="2"/>
      <protection hidden="1"/>
    </xf>
    <xf numFmtId="0" fontId="28" fillId="4" borderId="47" xfId="0" applyFont="1" applyFill="1" applyBorder="1" applyAlignment="1" applyProtection="1">
      <alignment horizontal="left" vertical="center" indent="2"/>
      <protection hidden="1"/>
    </xf>
    <xf numFmtId="0" fontId="21" fillId="0" borderId="16" xfId="0" applyFont="1" applyBorder="1" applyAlignment="1" applyProtection="1">
      <alignment horizontal="center" vertical="center"/>
      <protection hidden="1"/>
    </xf>
    <xf numFmtId="0" fontId="24" fillId="0" borderId="11" xfId="0" applyFont="1" applyBorder="1" applyAlignment="1" applyProtection="1">
      <alignment horizontal="center" vertical="center"/>
      <protection hidden="1"/>
    </xf>
    <xf numFmtId="0" fontId="3" fillId="0" borderId="29" xfId="1" applyFont="1" applyBorder="1" applyAlignment="1" applyProtection="1">
      <alignment horizontal="center" vertical="center" wrapText="1"/>
      <protection hidden="1"/>
    </xf>
    <xf numFmtId="0" fontId="2" fillId="0" borderId="29" xfId="1" applyFont="1" applyBorder="1" applyAlignment="1" applyProtection="1">
      <alignment horizontal="center" vertical="center" wrapText="1"/>
      <protection hidden="1"/>
    </xf>
    <xf numFmtId="0" fontId="3" fillId="0" borderId="17" xfId="1" quotePrefix="1" applyFont="1" applyBorder="1" applyAlignment="1" applyProtection="1">
      <alignment horizontal="center" vertical="center" wrapText="1"/>
      <protection hidden="1"/>
    </xf>
    <xf numFmtId="0" fontId="3" fillId="0" borderId="20" xfId="1" quotePrefix="1" applyFont="1" applyBorder="1" applyAlignment="1" applyProtection="1">
      <alignment horizontal="center" vertical="center" wrapText="1"/>
      <protection hidden="1"/>
    </xf>
    <xf numFmtId="0" fontId="22" fillId="0" borderId="37" xfId="0" applyFont="1" applyBorder="1" applyAlignment="1" applyProtection="1">
      <alignment horizontal="center" vertical="center"/>
      <protection hidden="1"/>
    </xf>
    <xf numFmtId="0" fontId="33" fillId="0" borderId="16" xfId="0" applyFont="1" applyBorder="1" applyAlignment="1" applyProtection="1">
      <alignment horizontal="center" vertical="center"/>
      <protection hidden="1"/>
    </xf>
    <xf numFmtId="0" fontId="41" fillId="0" borderId="49" xfId="0" applyFont="1" applyBorder="1" applyAlignment="1" applyProtection="1">
      <alignment horizontal="left" vertical="center" wrapText="1"/>
      <protection hidden="1"/>
    </xf>
    <xf numFmtId="0" fontId="41" fillId="0" borderId="44" xfId="0" applyFont="1" applyBorder="1" applyAlignment="1" applyProtection="1">
      <alignment horizontal="left" vertical="center" wrapText="1"/>
      <protection hidden="1"/>
    </xf>
    <xf numFmtId="0" fontId="41" fillId="0" borderId="50" xfId="0" applyFont="1" applyBorder="1" applyAlignment="1" applyProtection="1">
      <alignment horizontal="left" vertical="center" wrapText="1"/>
      <protection hidden="1"/>
    </xf>
    <xf numFmtId="0" fontId="56" fillId="4" borderId="46" xfId="0" applyFont="1" applyFill="1" applyBorder="1" applyAlignment="1" applyProtection="1">
      <alignment horizontal="left" vertical="center" wrapText="1" indent="1"/>
      <protection hidden="1"/>
    </xf>
    <xf numFmtId="0" fontId="56" fillId="4" borderId="32" xfId="0" applyFont="1" applyFill="1" applyBorder="1" applyAlignment="1" applyProtection="1">
      <alignment horizontal="left" vertical="center" wrapText="1" indent="1"/>
      <protection hidden="1"/>
    </xf>
    <xf numFmtId="0" fontId="56" fillId="4" borderId="47" xfId="0" applyFont="1" applyFill="1" applyBorder="1" applyAlignment="1" applyProtection="1">
      <alignment horizontal="left" vertical="center" wrapText="1" indent="1"/>
      <protection hidden="1"/>
    </xf>
    <xf numFmtId="0" fontId="51" fillId="0" borderId="0" xfId="0" applyFont="1" applyAlignment="1" applyProtection="1">
      <alignment horizontal="left" vertical="center"/>
      <protection hidden="1"/>
    </xf>
    <xf numFmtId="0" fontId="22" fillId="0" borderId="10" xfId="0" applyFont="1" applyBorder="1" applyAlignment="1" applyProtection="1">
      <alignment horizontal="center" vertical="center"/>
      <protection hidden="1"/>
    </xf>
    <xf numFmtId="0" fontId="51" fillId="0" borderId="51" xfId="0" applyFont="1" applyBorder="1" applyAlignment="1" applyProtection="1">
      <alignment horizontal="left" vertical="center"/>
      <protection hidden="1"/>
    </xf>
    <xf numFmtId="4" fontId="24" fillId="3" borderId="1" xfId="0" applyNumberFormat="1" applyFont="1" applyFill="1" applyBorder="1" applyAlignment="1" applyProtection="1">
      <alignment horizontal="center"/>
      <protection locked="0"/>
    </xf>
    <xf numFmtId="4" fontId="24" fillId="0" borderId="1" xfId="0" applyNumberFormat="1" applyFont="1" applyBorder="1" applyAlignment="1" applyProtection="1">
      <alignment horizontal="center"/>
      <protection locked="0"/>
    </xf>
    <xf numFmtId="4" fontId="24" fillId="0" borderId="2" xfId="0" applyNumberFormat="1" applyFont="1" applyBorder="1" applyAlignment="1" applyProtection="1">
      <alignment horizontal="center"/>
      <protection locked="0"/>
    </xf>
    <xf numFmtId="0" fontId="33" fillId="0" borderId="17" xfId="0" applyFont="1" applyBorder="1" applyAlignment="1" applyProtection="1">
      <alignment horizontal="center" vertical="center"/>
      <protection hidden="1"/>
    </xf>
    <xf numFmtId="0" fontId="33" fillId="0" borderId="27" xfId="0" applyFont="1" applyBorder="1" applyAlignment="1" applyProtection="1">
      <alignment horizontal="center" vertical="center"/>
      <protection hidden="1"/>
    </xf>
    <xf numFmtId="4" fontId="24" fillId="3" borderId="28" xfId="0" applyNumberFormat="1" applyFont="1" applyFill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left" vertical="center"/>
      <protection hidden="1"/>
    </xf>
    <xf numFmtId="0" fontId="6" fillId="0" borderId="41" xfId="0" applyFont="1" applyBorder="1" applyAlignment="1" applyProtection="1">
      <alignment horizontal="left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59" fillId="0" borderId="25" xfId="0" applyFont="1" applyBorder="1" applyAlignment="1" applyProtection="1">
      <alignment horizontal="left"/>
      <protection hidden="1"/>
    </xf>
    <xf numFmtId="0" fontId="59" fillId="0" borderId="17" xfId="0" applyFont="1" applyBorder="1" applyAlignment="1" applyProtection="1">
      <alignment horizontal="left"/>
      <protection hidden="1"/>
    </xf>
    <xf numFmtId="0" fontId="59" fillId="0" borderId="52" xfId="0" applyFont="1" applyBorder="1" applyAlignment="1" applyProtection="1">
      <alignment horizontal="left"/>
      <protection hidden="1"/>
    </xf>
    <xf numFmtId="4" fontId="24" fillId="3" borderId="3" xfId="0" applyNumberFormat="1" applyFont="1" applyFill="1" applyBorder="1" applyAlignment="1" applyProtection="1">
      <alignment horizontal="center"/>
      <protection locked="0"/>
    </xf>
    <xf numFmtId="4" fontId="24" fillId="0" borderId="3" xfId="0" applyNumberFormat="1" applyFont="1" applyBorder="1" applyAlignment="1" applyProtection="1">
      <alignment horizontal="center"/>
      <protection locked="0"/>
    </xf>
    <xf numFmtId="0" fontId="24" fillId="0" borderId="4" xfId="0" applyFont="1" applyBorder="1" applyAlignment="1" applyProtection="1">
      <alignment horizontal="center"/>
      <protection locked="0"/>
    </xf>
    <xf numFmtId="0" fontId="24" fillId="0" borderId="2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 vertical="center"/>
      <protection hidden="1"/>
    </xf>
    <xf numFmtId="0" fontId="24" fillId="0" borderId="8" xfId="0" applyFont="1" applyBorder="1" applyAlignment="1" applyProtection="1">
      <alignment horizontal="center" wrapText="1"/>
      <protection hidden="1"/>
    </xf>
    <xf numFmtId="0" fontId="24" fillId="0" borderId="8" xfId="0" applyFont="1" applyBorder="1" applyAlignment="1" applyProtection="1">
      <alignment horizontal="center" vertical="center"/>
      <protection hidden="1"/>
    </xf>
    <xf numFmtId="0" fontId="24" fillId="0" borderId="9" xfId="0" applyFont="1" applyBorder="1" applyAlignment="1" applyProtection="1">
      <alignment horizontal="center" vertical="center"/>
      <protection hidden="1"/>
    </xf>
    <xf numFmtId="4" fontId="24" fillId="0" borderId="4" xfId="0" applyNumberFormat="1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left" vertical="center"/>
      <protection hidden="1"/>
    </xf>
    <xf numFmtId="0" fontId="24" fillId="0" borderId="7" xfId="0" applyFont="1" applyBorder="1" applyAlignment="1" applyProtection="1">
      <alignment horizontal="center" vertical="center"/>
      <protection hidden="1"/>
    </xf>
    <xf numFmtId="0" fontId="24" fillId="0" borderId="15" xfId="0" applyFont="1" applyBorder="1" applyAlignment="1" applyProtection="1">
      <alignment horizontal="center" vertical="center"/>
      <protection hidden="1"/>
    </xf>
    <xf numFmtId="0" fontId="52" fillId="0" borderId="0" xfId="0" applyFont="1" applyAlignment="1" applyProtection="1">
      <alignment horizontal="left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4" fillId="0" borderId="17" xfId="0" applyFont="1" applyBorder="1" applyAlignment="1" applyProtection="1">
      <alignment horizontal="center" vertical="center" wrapText="1"/>
      <protection hidden="1"/>
    </xf>
    <xf numFmtId="0" fontId="14" fillId="0" borderId="18" xfId="0" applyFont="1" applyBorder="1" applyAlignment="1" applyProtection="1">
      <alignment horizontal="center" vertical="center" wrapText="1"/>
      <protection hidden="1"/>
    </xf>
    <xf numFmtId="0" fontId="14" fillId="0" borderId="20" xfId="0" applyFont="1" applyBorder="1" applyAlignment="1" applyProtection="1">
      <alignment horizontal="center" vertical="center" wrapText="1"/>
      <protection hidden="1"/>
    </xf>
    <xf numFmtId="0" fontId="13" fillId="0" borderId="10" xfId="0" applyFont="1" applyBorder="1" applyAlignment="1" applyProtection="1">
      <alignment horizontal="center" vertical="center" wrapText="1"/>
      <protection hidden="1"/>
    </xf>
    <xf numFmtId="0" fontId="13" fillId="0" borderId="16" xfId="0" applyFont="1" applyBorder="1" applyAlignment="1" applyProtection="1">
      <alignment horizontal="center" vertical="center"/>
      <protection hidden="1"/>
    </xf>
    <xf numFmtId="0" fontId="13" fillId="0" borderId="36" xfId="0" applyFont="1" applyBorder="1" applyAlignment="1" applyProtection="1">
      <alignment horizontal="center" vertical="center"/>
      <protection hidden="1"/>
    </xf>
    <xf numFmtId="0" fontId="13" fillId="0" borderId="17" xfId="0" applyFont="1" applyBorder="1" applyAlignment="1" applyProtection="1">
      <alignment horizontal="center" vertical="center" wrapText="1"/>
      <protection hidden="1"/>
    </xf>
    <xf numFmtId="0" fontId="13" fillId="0" borderId="18" xfId="0" applyFont="1" applyBorder="1" applyAlignment="1" applyProtection="1">
      <alignment horizontal="center" vertical="center" wrapText="1"/>
      <protection hidden="1"/>
    </xf>
    <xf numFmtId="0" fontId="13" fillId="0" borderId="20" xfId="0" applyFont="1" applyBorder="1" applyAlignment="1" applyProtection="1">
      <alignment horizontal="center" vertical="center" wrapText="1"/>
      <protection hidden="1"/>
    </xf>
    <xf numFmtId="0" fontId="13" fillId="0" borderId="1" xfId="0" quotePrefix="1" applyFont="1" applyBorder="1" applyAlignment="1" applyProtection="1">
      <alignment horizontal="center" vertical="center" wrapText="1"/>
      <protection hidden="1"/>
    </xf>
    <xf numFmtId="0" fontId="13" fillId="0" borderId="19" xfId="0" quotePrefix="1" applyFont="1" applyBorder="1" applyAlignment="1" applyProtection="1">
      <alignment horizontal="center" vertical="center" wrapText="1"/>
      <protection hidden="1"/>
    </xf>
    <xf numFmtId="0" fontId="43" fillId="0" borderId="24" xfId="0" quotePrefix="1" applyFont="1" applyBorder="1" applyAlignment="1" applyProtection="1">
      <alignment horizontal="left" vertical="center"/>
      <protection hidden="1"/>
    </xf>
    <xf numFmtId="0" fontId="3" fillId="0" borderId="38" xfId="0" applyFont="1" applyBorder="1" applyAlignment="1" applyProtection="1">
      <alignment horizontal="right"/>
      <protection hidden="1"/>
    </xf>
    <xf numFmtId="0" fontId="3" fillId="0" borderId="39" xfId="0" applyFont="1" applyBorder="1" applyAlignment="1" applyProtection="1">
      <alignment horizontal="right"/>
      <protection hidden="1"/>
    </xf>
    <xf numFmtId="0" fontId="3" fillId="0" borderId="32" xfId="0" quotePrefix="1" applyFont="1" applyBorder="1" applyAlignment="1" applyProtection="1">
      <alignment horizontal="right"/>
      <protection hidden="1"/>
    </xf>
    <xf numFmtId="0" fontId="3" fillId="0" borderId="33" xfId="0" quotePrefix="1" applyFont="1" applyBorder="1" applyAlignment="1" applyProtection="1">
      <alignment horizontal="right"/>
      <protection hidden="1"/>
    </xf>
    <xf numFmtId="0" fontId="3" fillId="0" borderId="34" xfId="0" quotePrefix="1" applyFont="1" applyBorder="1" applyAlignment="1" applyProtection="1">
      <alignment horizontal="right"/>
      <protection hidden="1"/>
    </xf>
    <xf numFmtId="0" fontId="3" fillId="0" borderId="35" xfId="0" quotePrefix="1" applyFont="1" applyBorder="1" applyAlignment="1" applyProtection="1">
      <alignment horizontal="right"/>
      <protection hidden="1"/>
    </xf>
    <xf numFmtId="0" fontId="3" fillId="0" borderId="13" xfId="0" quotePrefix="1" applyFont="1" applyBorder="1" applyAlignment="1" applyProtection="1">
      <alignment horizontal="right"/>
      <protection hidden="1"/>
    </xf>
    <xf numFmtId="0" fontId="13" fillId="7" borderId="10" xfId="0" applyFont="1" applyFill="1" applyBorder="1" applyAlignment="1" applyProtection="1">
      <alignment horizontal="center" vertical="center" wrapText="1"/>
      <protection hidden="1"/>
    </xf>
    <xf numFmtId="0" fontId="13" fillId="7" borderId="16" xfId="0" applyFont="1" applyFill="1" applyBorder="1" applyAlignment="1" applyProtection="1">
      <alignment horizontal="center" vertical="center"/>
      <protection hidden="1"/>
    </xf>
    <xf numFmtId="0" fontId="13" fillId="7" borderId="36" xfId="0" applyFont="1" applyFill="1" applyBorder="1" applyAlignment="1" applyProtection="1">
      <alignment horizontal="center" vertical="center"/>
      <protection hidden="1"/>
    </xf>
    <xf numFmtId="0" fontId="3" fillId="0" borderId="14" xfId="0" quotePrefix="1" applyFont="1" applyBorder="1" applyAlignment="1" applyProtection="1">
      <alignment horizontal="right"/>
      <protection hidden="1"/>
    </xf>
    <xf numFmtId="0" fontId="13" fillId="0" borderId="7" xfId="0" applyFont="1" applyBorder="1" applyAlignment="1" applyProtection="1">
      <alignment horizontal="center" vertical="center" wrapText="1"/>
      <protection hidden="1"/>
    </xf>
    <xf numFmtId="0" fontId="13" fillId="0" borderId="16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3" fillId="0" borderId="16" xfId="0" quotePrefix="1" applyFont="1" applyBorder="1" applyAlignment="1" applyProtection="1">
      <alignment horizontal="right"/>
      <protection hidden="1"/>
    </xf>
    <xf numFmtId="0" fontId="3" fillId="0" borderId="1" xfId="0" quotePrefix="1" applyFont="1" applyBorder="1" applyAlignment="1" applyProtection="1">
      <alignment horizontal="right"/>
      <protection hidden="1"/>
    </xf>
    <xf numFmtId="3" fontId="2" fillId="3" borderId="1" xfId="0" applyNumberFormat="1" applyFont="1" applyFill="1" applyBorder="1" applyAlignment="1" applyProtection="1">
      <alignment horizontal="left" vertical="center" wrapText="1"/>
      <protection locked="0"/>
    </xf>
    <xf numFmtId="3" fontId="2" fillId="3" borderId="7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12" xfId="0" applyFont="1" applyBorder="1" applyAlignment="1" applyProtection="1">
      <alignment horizontal="right"/>
      <protection hidden="1"/>
    </xf>
    <xf numFmtId="0" fontId="2" fillId="0" borderId="37" xfId="0" applyFont="1" applyBorder="1" applyAlignment="1" applyProtection="1">
      <alignment horizontal="center" vertical="center"/>
      <protection hidden="1"/>
    </xf>
    <xf numFmtId="0" fontId="13" fillId="0" borderId="19" xfId="0" applyFont="1" applyBorder="1" applyAlignment="1" applyProtection="1">
      <alignment horizontal="center" vertical="center" wrapText="1"/>
      <protection hidden="1"/>
    </xf>
    <xf numFmtId="0" fontId="13" fillId="7" borderId="2" xfId="0" applyFont="1" applyFill="1" applyBorder="1" applyAlignment="1" applyProtection="1">
      <alignment horizontal="center" vertical="center" wrapText="1"/>
      <protection hidden="1"/>
    </xf>
    <xf numFmtId="0" fontId="14" fillId="7" borderId="40" xfId="0" applyFont="1" applyFill="1" applyBorder="1" applyAlignment="1" applyProtection="1">
      <alignment horizontal="center" vertical="center" wrapText="1"/>
      <protection hidden="1"/>
    </xf>
    <xf numFmtId="0" fontId="13" fillId="7" borderId="1" xfId="0" quotePrefix="1" applyFont="1" applyFill="1" applyBorder="1" applyAlignment="1" applyProtection="1">
      <alignment horizontal="center" vertical="center" wrapText="1"/>
      <protection hidden="1"/>
    </xf>
    <xf numFmtId="0" fontId="13" fillId="7" borderId="19" xfId="0" quotePrefix="1" applyFont="1" applyFill="1" applyBorder="1" applyAlignment="1" applyProtection="1">
      <alignment horizontal="center" vertical="center" wrapText="1"/>
      <protection hidden="1"/>
    </xf>
    <xf numFmtId="0" fontId="14" fillId="7" borderId="17" xfId="0" applyFont="1" applyFill="1" applyBorder="1" applyAlignment="1" applyProtection="1">
      <alignment horizontal="center" vertical="center" wrapText="1"/>
      <protection hidden="1"/>
    </xf>
    <xf numFmtId="0" fontId="14" fillId="7" borderId="18" xfId="0" applyFont="1" applyFill="1" applyBorder="1" applyAlignment="1" applyProtection="1">
      <alignment horizontal="center" vertical="center" wrapText="1"/>
      <protection hidden="1"/>
    </xf>
    <xf numFmtId="0" fontId="14" fillId="7" borderId="20" xfId="0" applyFont="1" applyFill="1" applyBorder="1" applyAlignment="1" applyProtection="1">
      <alignment horizontal="center" vertical="center" wrapText="1"/>
      <protection hidden="1"/>
    </xf>
    <xf numFmtId="0" fontId="13" fillId="7" borderId="17" xfId="0" applyFont="1" applyFill="1" applyBorder="1" applyAlignment="1" applyProtection="1">
      <alignment horizontal="center" vertical="center" wrapText="1"/>
      <protection hidden="1"/>
    </xf>
    <xf numFmtId="0" fontId="13" fillId="7" borderId="18" xfId="0" applyFont="1" applyFill="1" applyBorder="1" applyAlignment="1" applyProtection="1">
      <alignment horizontal="center" vertical="center" wrapText="1"/>
      <protection hidden="1"/>
    </xf>
    <xf numFmtId="0" fontId="13" fillId="7" borderId="20" xfId="0" applyFont="1" applyFill="1" applyBorder="1" applyAlignment="1" applyProtection="1">
      <alignment horizontal="center" vertical="center" wrapText="1"/>
      <protection hidden="1"/>
    </xf>
    <xf numFmtId="0" fontId="17" fillId="0" borderId="0" xfId="0" quotePrefix="1" applyFont="1" applyAlignment="1" applyProtection="1">
      <alignment horizontal="left" vertical="center"/>
      <protection hidden="1"/>
    </xf>
    <xf numFmtId="0" fontId="43" fillId="0" borderId="0" xfId="0" quotePrefix="1" applyFont="1" applyAlignment="1" applyProtection="1">
      <alignment horizontal="left" vertical="center"/>
      <protection hidden="1"/>
    </xf>
    <xf numFmtId="0" fontId="13" fillId="7" borderId="7" xfId="0" applyFont="1" applyFill="1" applyBorder="1" applyAlignment="1" applyProtection="1">
      <alignment horizontal="center" vertical="center" wrapText="1"/>
      <protection hidden="1"/>
    </xf>
    <xf numFmtId="0" fontId="13" fillId="7" borderId="1" xfId="0" applyFont="1" applyFill="1" applyBorder="1" applyAlignment="1" applyProtection="1">
      <alignment horizontal="center" vertical="center"/>
      <protection hidden="1"/>
    </xf>
    <xf numFmtId="0" fontId="13" fillId="7" borderId="19" xfId="0" applyFont="1" applyFill="1" applyBorder="1" applyAlignment="1" applyProtection="1">
      <alignment horizontal="center" vertical="center"/>
      <protection hidden="1"/>
    </xf>
    <xf numFmtId="0" fontId="13" fillId="7" borderId="7" xfId="0" quotePrefix="1" applyFont="1" applyFill="1" applyBorder="1" applyAlignment="1" applyProtection="1">
      <alignment horizontal="center" vertical="center"/>
      <protection hidden="1"/>
    </xf>
    <xf numFmtId="0" fontId="13" fillId="7" borderId="7" xfId="0" applyFont="1" applyFill="1" applyBorder="1" applyAlignment="1" applyProtection="1">
      <alignment horizontal="center" vertical="center"/>
      <protection hidden="1"/>
    </xf>
    <xf numFmtId="0" fontId="13" fillId="7" borderId="15" xfId="0" applyFont="1" applyFill="1" applyBorder="1" applyAlignment="1" applyProtection="1">
      <alignment horizontal="center" vertical="center"/>
      <protection hidden="1"/>
    </xf>
    <xf numFmtId="0" fontId="14" fillId="7" borderId="19" xfId="0" applyFont="1" applyFill="1" applyBorder="1" applyAlignment="1" applyProtection="1">
      <alignment horizontal="center" vertical="center" wrapText="1"/>
      <protection hidden="1"/>
    </xf>
    <xf numFmtId="0" fontId="13" fillId="7" borderId="1" xfId="0" applyFont="1" applyFill="1" applyBorder="1" applyAlignment="1" applyProtection="1">
      <alignment horizontal="center" vertical="center" wrapText="1"/>
      <protection hidden="1"/>
    </xf>
    <xf numFmtId="0" fontId="13" fillId="7" borderId="19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3" fillId="0" borderId="19" xfId="0" applyFont="1" applyBorder="1" applyAlignment="1" applyProtection="1">
      <alignment horizontal="center" vertical="center"/>
      <protection hidden="1"/>
    </xf>
    <xf numFmtId="0" fontId="13" fillId="0" borderId="7" xfId="0" quotePrefix="1" applyFont="1" applyBorder="1" applyAlignment="1" applyProtection="1">
      <alignment horizontal="center" vertical="center"/>
      <protection hidden="1"/>
    </xf>
    <xf numFmtId="0" fontId="13" fillId="0" borderId="7" xfId="0" applyFont="1" applyBorder="1" applyAlignment="1" applyProtection="1">
      <alignment horizontal="center" vertical="center"/>
      <protection hidden="1"/>
    </xf>
    <xf numFmtId="0" fontId="13" fillId="0" borderId="15" xfId="0" applyFont="1" applyBorder="1" applyAlignment="1" applyProtection="1">
      <alignment horizontal="center" vertical="center"/>
      <protection hidden="1"/>
    </xf>
    <xf numFmtId="0" fontId="14" fillId="0" borderId="19" xfId="0" applyFont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0" fontId="14" fillId="0" borderId="40" xfId="0" applyFont="1" applyBorder="1" applyAlignment="1" applyProtection="1">
      <alignment horizontal="center" vertical="center" wrapText="1"/>
      <protection hidden="1"/>
    </xf>
    <xf numFmtId="0" fontId="3" fillId="0" borderId="11" xfId="0" quotePrefix="1" applyFont="1" applyBorder="1" applyAlignment="1" applyProtection="1">
      <alignment horizontal="right"/>
      <protection hidden="1"/>
    </xf>
    <xf numFmtId="0" fontId="3" fillId="0" borderId="3" xfId="0" quotePrefix="1" applyFont="1" applyBorder="1" applyAlignment="1" applyProtection="1">
      <alignment horizontal="right"/>
      <protection hidden="1"/>
    </xf>
    <xf numFmtId="0" fontId="1" fillId="0" borderId="0" xfId="0" applyFont="1" applyAlignment="1" applyProtection="1">
      <alignment horizontal="center"/>
      <protection hidden="1"/>
    </xf>
    <xf numFmtId="0" fontId="2" fillId="0" borderId="37" xfId="0" applyFont="1" applyBorder="1" applyAlignment="1" applyProtection="1">
      <alignment horizontal="center" vertical="top"/>
      <protection hidden="1"/>
    </xf>
    <xf numFmtId="0" fontId="2" fillId="0" borderId="16" xfId="0" applyFont="1" applyBorder="1" applyAlignment="1" applyProtection="1">
      <alignment horizontal="center" vertical="top"/>
      <protection hidden="1"/>
    </xf>
    <xf numFmtId="0" fontId="13" fillId="0" borderId="36" xfId="0" applyFont="1" applyBorder="1" applyAlignment="1" applyProtection="1">
      <alignment horizontal="center" vertical="center" wrapText="1"/>
      <protection hidden="1"/>
    </xf>
  </cellXfs>
  <cellStyles count="2">
    <cellStyle name="Normalny" xfId="0" builtinId="0"/>
    <cellStyle name="Normalny 2" xfId="1" xr:uid="{B028085C-5913-48F0-AC1C-60CFC4EE2796}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>
          <fgColor auto="1"/>
          <bgColor auto="1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D1F3FF"/>
      <color rgb="FF008000"/>
      <color rgb="FFEBF1DE"/>
      <color rgb="FFFBC9C9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09914-5F7D-4B1D-B9C1-D3BE7E7A0E95}">
  <sheetPr>
    <outlinePr summaryRight="0"/>
  </sheetPr>
  <dimension ref="A1:AD98"/>
  <sheetViews>
    <sheetView tabSelected="1" zoomScaleNormal="100" workbookViewId="0">
      <selection activeCell="B1" sqref="B1"/>
    </sheetView>
  </sheetViews>
  <sheetFormatPr defaultColWidth="8.7109375" defaultRowHeight="15" outlineLevelRow="1" outlineLevelCol="1" x14ac:dyDescent="0.25"/>
  <cols>
    <col min="1" max="1" width="6.28515625" style="52" customWidth="1"/>
    <col min="2" max="2" width="39.85546875" style="8" customWidth="1"/>
    <col min="3" max="3" width="15.7109375" style="8" customWidth="1"/>
    <col min="4" max="15" width="13.28515625" style="8" customWidth="1"/>
    <col min="16" max="25" width="13.28515625" style="8" customWidth="1" outlineLevel="1"/>
    <col min="26" max="26" width="13.28515625" style="8" customWidth="1" outlineLevel="1" collapsed="1"/>
    <col min="27" max="30" width="13.28515625" style="8" customWidth="1" outlineLevel="1"/>
    <col min="31" max="16384" width="8.7109375" style="8"/>
  </cols>
  <sheetData>
    <row r="1" spans="1:30" ht="24" customHeight="1" outlineLevel="1" x14ac:dyDescent="0.3">
      <c r="A1" s="4"/>
      <c r="B1" s="5" t="s">
        <v>330</v>
      </c>
      <c r="C1" s="232"/>
      <c r="D1" s="232"/>
      <c r="E1" s="233"/>
      <c r="F1" s="226" t="str">
        <f>IF(ISBLANK(C1),"",VLOOKUP(C1,ListaJST!G2:L211,3))</f>
        <v/>
      </c>
      <c r="G1" s="227"/>
      <c r="H1" s="6"/>
      <c r="I1" s="134" t="s">
        <v>399</v>
      </c>
      <c r="J1" s="167" t="s">
        <v>401</v>
      </c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7"/>
      <c r="V1" s="7"/>
      <c r="W1" s="7"/>
      <c r="X1" s="7"/>
      <c r="Y1" s="7"/>
      <c r="Z1" s="7"/>
      <c r="AA1" s="7"/>
      <c r="AB1" s="7"/>
      <c r="AC1" s="166" t="s">
        <v>487</v>
      </c>
      <c r="AD1" s="166"/>
    </row>
    <row r="2" spans="1:30" ht="24" customHeight="1" outlineLevel="1" x14ac:dyDescent="0.3">
      <c r="A2" s="4"/>
      <c r="B2" s="9" t="s">
        <v>18</v>
      </c>
      <c r="C2" s="234">
        <v>45658</v>
      </c>
      <c r="D2" s="235"/>
      <c r="E2" s="236"/>
      <c r="F2" s="7"/>
      <c r="G2" s="7"/>
      <c r="H2" s="7"/>
      <c r="I2" s="7"/>
      <c r="J2" s="167" t="s">
        <v>471</v>
      </c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4" customHeight="1" outlineLevel="1" x14ac:dyDescent="0.3">
      <c r="A3" s="4"/>
      <c r="B3" s="10" t="s">
        <v>335</v>
      </c>
      <c r="C3" s="252">
        <v>2026</v>
      </c>
      <c r="D3" s="253"/>
      <c r="E3" s="254"/>
      <c r="F3" s="7"/>
      <c r="G3" s="7"/>
      <c r="H3" s="7"/>
      <c r="I3" s="7"/>
      <c r="J3" s="133" t="s">
        <v>482</v>
      </c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1"/>
      <c r="V3" s="7"/>
      <c r="W3" s="7"/>
      <c r="X3" s="7"/>
      <c r="Y3" s="7"/>
      <c r="Z3" s="7"/>
      <c r="AA3" s="7"/>
      <c r="AB3" s="7"/>
      <c r="AC3" s="7"/>
      <c r="AD3" s="7"/>
    </row>
    <row r="4" spans="1:30" ht="24" customHeight="1" outlineLevel="1" x14ac:dyDescent="0.3">
      <c r="A4" s="4"/>
      <c r="B4" s="275" t="str">
        <f>IF(ISBLANK(C1),"UWAGA! Nie wybrano jednostki samorządu z listy!","")</f>
        <v>UWAGA! Nie wybrano jednostki samorządu z listy!</v>
      </c>
      <c r="C4" s="273"/>
      <c r="D4" s="273" t="str">
        <f>IF(OR(ISBLANK(C2),ISBLANK(C3)),"UWAGA! Nie podano daty sporządzenia lub roku budżetowego!","")</f>
        <v/>
      </c>
      <c r="E4" s="273"/>
      <c r="F4" s="273"/>
      <c r="G4" s="273"/>
      <c r="H4" s="273"/>
      <c r="I4" s="7"/>
      <c r="J4" s="167" t="s">
        <v>444</v>
      </c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24" customHeight="1" outlineLevel="1" x14ac:dyDescent="0.3">
      <c r="A5" s="4"/>
      <c r="B5" s="273" t="str">
        <f>techniczny!A15</f>
        <v/>
      </c>
      <c r="C5" s="273"/>
      <c r="D5" s="273"/>
      <c r="E5" s="273"/>
      <c r="F5" s="273"/>
      <c r="G5" s="273"/>
      <c r="H5" s="273"/>
      <c r="I5" s="7"/>
      <c r="J5" s="167" t="s">
        <v>460</v>
      </c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30" ht="33.75" customHeight="1" x14ac:dyDescent="0.25">
      <c r="A6" s="255" t="s">
        <v>386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</row>
    <row r="7" spans="1:30" ht="31.5" customHeight="1" x14ac:dyDescent="0.25">
      <c r="A7" s="237" t="str">
        <f>IF(ISBLANK(C1),"Harmonogram spłaty zobowiązań (zbiorczo)",CONCATENATE("Harmonogram spłaty zobowiązań (zbiorczo) ",techniczny!U1," ",techniczny!V1))</f>
        <v>Harmonogram spłaty zobowiązań (zbiorczo)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</row>
    <row r="8" spans="1:30" x14ac:dyDescent="0.25">
      <c r="A8" s="238" t="s">
        <v>11</v>
      </c>
      <c r="B8" s="279"/>
      <c r="C8" s="246" t="s">
        <v>15</v>
      </c>
      <c r="D8" s="244">
        <f>C3</f>
        <v>2026</v>
      </c>
      <c r="E8" s="248">
        <f>D8+1</f>
        <v>2027</v>
      </c>
      <c r="F8" s="244">
        <f t="shared" ref="F8:AD8" si="0">E8+1</f>
        <v>2028</v>
      </c>
      <c r="G8" s="248">
        <f t="shared" si="0"/>
        <v>2029</v>
      </c>
      <c r="H8" s="244">
        <f t="shared" si="0"/>
        <v>2030</v>
      </c>
      <c r="I8" s="248">
        <f t="shared" si="0"/>
        <v>2031</v>
      </c>
      <c r="J8" s="244">
        <f>I8+1</f>
        <v>2032</v>
      </c>
      <c r="K8" s="248">
        <f t="shared" si="0"/>
        <v>2033</v>
      </c>
      <c r="L8" s="244">
        <f t="shared" si="0"/>
        <v>2034</v>
      </c>
      <c r="M8" s="248">
        <f t="shared" si="0"/>
        <v>2035</v>
      </c>
      <c r="N8" s="244">
        <f t="shared" si="0"/>
        <v>2036</v>
      </c>
      <c r="O8" s="248">
        <f t="shared" si="0"/>
        <v>2037</v>
      </c>
      <c r="P8" s="244">
        <f t="shared" si="0"/>
        <v>2038</v>
      </c>
      <c r="Q8" s="248">
        <f t="shared" si="0"/>
        <v>2039</v>
      </c>
      <c r="R8" s="244">
        <f t="shared" si="0"/>
        <v>2040</v>
      </c>
      <c r="S8" s="248">
        <f>R8+1</f>
        <v>2041</v>
      </c>
      <c r="T8" s="244">
        <f t="shared" si="0"/>
        <v>2042</v>
      </c>
      <c r="U8" s="248">
        <f t="shared" si="0"/>
        <v>2043</v>
      </c>
      <c r="V8" s="244">
        <f t="shared" si="0"/>
        <v>2044</v>
      </c>
      <c r="W8" s="244">
        <f t="shared" si="0"/>
        <v>2045</v>
      </c>
      <c r="X8" s="263">
        <f t="shared" si="0"/>
        <v>2046</v>
      </c>
      <c r="Y8" s="244">
        <f t="shared" si="0"/>
        <v>2047</v>
      </c>
      <c r="Z8" s="244">
        <f t="shared" si="0"/>
        <v>2048</v>
      </c>
      <c r="AA8" s="244">
        <f t="shared" si="0"/>
        <v>2049</v>
      </c>
      <c r="AB8" s="248">
        <f t="shared" si="0"/>
        <v>2050</v>
      </c>
      <c r="AC8" s="244">
        <f t="shared" si="0"/>
        <v>2051</v>
      </c>
      <c r="AD8" s="261">
        <f t="shared" si="0"/>
        <v>2052</v>
      </c>
    </row>
    <row r="9" spans="1:30" x14ac:dyDescent="0.25">
      <c r="A9" s="280"/>
      <c r="B9" s="247"/>
      <c r="C9" s="247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64"/>
      <c r="Y9" s="245"/>
      <c r="Z9" s="245"/>
      <c r="AA9" s="245"/>
      <c r="AB9" s="245"/>
      <c r="AC9" s="245"/>
      <c r="AD9" s="262"/>
    </row>
    <row r="10" spans="1:30" ht="19.5" customHeight="1" x14ac:dyDescent="0.25">
      <c r="A10" s="193" t="s">
        <v>331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5"/>
    </row>
    <row r="11" spans="1:30" ht="15.6" customHeight="1" x14ac:dyDescent="0.25">
      <c r="A11" s="274" t="s">
        <v>0</v>
      </c>
      <c r="B11" s="187" t="s">
        <v>442</v>
      </c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9"/>
    </row>
    <row r="12" spans="1:30" x14ac:dyDescent="0.25">
      <c r="A12" s="266"/>
      <c r="B12" s="12" t="s">
        <v>395</v>
      </c>
      <c r="C12" s="13">
        <f>SUM(D12:AD12)</f>
        <v>0</v>
      </c>
      <c r="D12" s="13">
        <f>D15+D17</f>
        <v>0</v>
      </c>
      <c r="E12" s="13">
        <f t="shared" ref="E12:AD12" si="1">E15+E17</f>
        <v>0</v>
      </c>
      <c r="F12" s="13">
        <f t="shared" si="1"/>
        <v>0</v>
      </c>
      <c r="G12" s="13">
        <f t="shared" si="1"/>
        <v>0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3">
        <f t="shared" si="1"/>
        <v>0</v>
      </c>
      <c r="Q12" s="13">
        <f t="shared" si="1"/>
        <v>0</v>
      </c>
      <c r="R12" s="13">
        <f t="shared" si="1"/>
        <v>0</v>
      </c>
      <c r="S12" s="13">
        <f t="shared" si="1"/>
        <v>0</v>
      </c>
      <c r="T12" s="13">
        <f t="shared" si="1"/>
        <v>0</v>
      </c>
      <c r="U12" s="13">
        <f t="shared" si="1"/>
        <v>0</v>
      </c>
      <c r="V12" s="13">
        <f t="shared" si="1"/>
        <v>0</v>
      </c>
      <c r="W12" s="13">
        <f t="shared" si="1"/>
        <v>0</v>
      </c>
      <c r="X12" s="13">
        <f t="shared" si="1"/>
        <v>0</v>
      </c>
      <c r="Y12" s="13">
        <f t="shared" si="1"/>
        <v>0</v>
      </c>
      <c r="Z12" s="13">
        <f t="shared" si="1"/>
        <v>0</v>
      </c>
      <c r="AA12" s="13">
        <f t="shared" si="1"/>
        <v>0</v>
      </c>
      <c r="AB12" s="13">
        <f t="shared" si="1"/>
        <v>0</v>
      </c>
      <c r="AC12" s="13">
        <f t="shared" si="1"/>
        <v>0</v>
      </c>
      <c r="AD12" s="14">
        <f t="shared" si="1"/>
        <v>0</v>
      </c>
    </row>
    <row r="13" spans="1:30" x14ac:dyDescent="0.25">
      <c r="A13" s="266"/>
      <c r="B13" s="12" t="s">
        <v>1</v>
      </c>
      <c r="C13" s="13">
        <f>SUM(D13:AD13)</f>
        <v>0</v>
      </c>
      <c r="D13" s="13">
        <f>'Załącznik 1'!H47</f>
        <v>0</v>
      </c>
      <c r="E13" s="13">
        <f>'Załącznik 1'!I47</f>
        <v>0</v>
      </c>
      <c r="F13" s="13">
        <f>'Załącznik 1'!J47</f>
        <v>0</v>
      </c>
      <c r="G13" s="13">
        <f>'Załącznik 1'!K47</f>
        <v>0</v>
      </c>
      <c r="H13" s="13">
        <f>'Załącznik 1'!L47</f>
        <v>0</v>
      </c>
      <c r="I13" s="13">
        <f>'Załącznik 1'!M47</f>
        <v>0</v>
      </c>
      <c r="J13" s="13">
        <f>'Załącznik 1'!N47</f>
        <v>0</v>
      </c>
      <c r="K13" s="13">
        <f>'Załącznik 1'!O47</f>
        <v>0</v>
      </c>
      <c r="L13" s="13">
        <f>'Załącznik 1'!P47</f>
        <v>0</v>
      </c>
      <c r="M13" s="13">
        <f>'Załącznik 1'!Q47</f>
        <v>0</v>
      </c>
      <c r="N13" s="13">
        <f>'Załącznik 1'!R47</f>
        <v>0</v>
      </c>
      <c r="O13" s="13">
        <f>'Załącznik 1'!S47</f>
        <v>0</v>
      </c>
      <c r="P13" s="13">
        <f>'Załącznik 1'!T47</f>
        <v>0</v>
      </c>
      <c r="Q13" s="13">
        <f>'Załącznik 1'!U47</f>
        <v>0</v>
      </c>
      <c r="R13" s="13">
        <f>'Załącznik 1'!V47</f>
        <v>0</v>
      </c>
      <c r="S13" s="13">
        <f>'Załącznik 1'!W47</f>
        <v>0</v>
      </c>
      <c r="T13" s="13">
        <f>'Załącznik 1'!X47</f>
        <v>0</v>
      </c>
      <c r="U13" s="13">
        <f>'Załącznik 1'!Y47</f>
        <v>0</v>
      </c>
      <c r="V13" s="13">
        <f>'Załącznik 1'!Z47</f>
        <v>0</v>
      </c>
      <c r="W13" s="13">
        <f>'Załącznik 1'!AA47</f>
        <v>0</v>
      </c>
      <c r="X13" s="13">
        <f>'Załącznik 1'!AB47</f>
        <v>0</v>
      </c>
      <c r="Y13" s="13">
        <f>'Załącznik 1'!AC47</f>
        <v>0</v>
      </c>
      <c r="Z13" s="13">
        <f>'Załącznik 1'!AD47</f>
        <v>0</v>
      </c>
      <c r="AA13" s="13">
        <f>'Załącznik 1'!AE47</f>
        <v>0</v>
      </c>
      <c r="AB13" s="13">
        <f>'Załącznik 1'!AF47</f>
        <v>0</v>
      </c>
      <c r="AC13" s="13">
        <f>'Załącznik 1'!AG47</f>
        <v>0</v>
      </c>
      <c r="AD13" s="14">
        <f>'Załącznik 1'!AH47</f>
        <v>0</v>
      </c>
    </row>
    <row r="14" spans="1:30" ht="15.6" customHeight="1" x14ac:dyDescent="0.25">
      <c r="A14" s="259" t="s">
        <v>402</v>
      </c>
      <c r="B14" s="184" t="s">
        <v>404</v>
      </c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6"/>
    </row>
    <row r="15" spans="1:30" ht="14.45" customHeight="1" x14ac:dyDescent="0.25">
      <c r="A15" s="240"/>
      <c r="B15" s="12" t="s">
        <v>395</v>
      </c>
      <c r="C15" s="16">
        <f>SUM(D15:AD15)</f>
        <v>0</v>
      </c>
      <c r="D15" s="16">
        <f>'Załącznik 1'!H2</f>
        <v>0</v>
      </c>
      <c r="E15" s="16">
        <f>'Załącznik 1'!I2</f>
        <v>0</v>
      </c>
      <c r="F15" s="16">
        <f>'Załącznik 1'!J2</f>
        <v>0</v>
      </c>
      <c r="G15" s="16">
        <f>'Załącznik 1'!K2</f>
        <v>0</v>
      </c>
      <c r="H15" s="16">
        <f>'Załącznik 1'!L2</f>
        <v>0</v>
      </c>
      <c r="I15" s="16">
        <f>'Załącznik 1'!M2</f>
        <v>0</v>
      </c>
      <c r="J15" s="16">
        <f>'Załącznik 1'!N2</f>
        <v>0</v>
      </c>
      <c r="K15" s="16">
        <f>'Załącznik 1'!O2</f>
        <v>0</v>
      </c>
      <c r="L15" s="16">
        <f>'Załącznik 1'!P2</f>
        <v>0</v>
      </c>
      <c r="M15" s="16">
        <f>'Załącznik 1'!Q2</f>
        <v>0</v>
      </c>
      <c r="N15" s="16">
        <f>'Załącznik 1'!R2</f>
        <v>0</v>
      </c>
      <c r="O15" s="16">
        <f>'Załącznik 1'!S2</f>
        <v>0</v>
      </c>
      <c r="P15" s="16">
        <f>'Załącznik 1'!T2</f>
        <v>0</v>
      </c>
      <c r="Q15" s="16">
        <f>'Załącznik 1'!U2</f>
        <v>0</v>
      </c>
      <c r="R15" s="16">
        <f>'Załącznik 1'!V2</f>
        <v>0</v>
      </c>
      <c r="S15" s="16">
        <f>'Załącznik 1'!W2</f>
        <v>0</v>
      </c>
      <c r="T15" s="16">
        <f>'Załącznik 1'!X2</f>
        <v>0</v>
      </c>
      <c r="U15" s="16">
        <f>'Załącznik 1'!Y2</f>
        <v>0</v>
      </c>
      <c r="V15" s="16">
        <f>'Załącznik 1'!Z2</f>
        <v>0</v>
      </c>
      <c r="W15" s="16">
        <f>'Załącznik 1'!AA2</f>
        <v>0</v>
      </c>
      <c r="X15" s="16">
        <f>'Załącznik 1'!AB2</f>
        <v>0</v>
      </c>
      <c r="Y15" s="16">
        <f>'Załącznik 1'!AC2</f>
        <v>0</v>
      </c>
      <c r="Z15" s="16">
        <f>'Załącznik 1'!AD2</f>
        <v>0</v>
      </c>
      <c r="AA15" s="16">
        <f>'Załącznik 1'!AE2</f>
        <v>0</v>
      </c>
      <c r="AB15" s="16">
        <f>'Załącznik 1'!AF2</f>
        <v>0</v>
      </c>
      <c r="AC15" s="16">
        <f>'Załącznik 1'!AG2</f>
        <v>0</v>
      </c>
      <c r="AD15" s="17">
        <f>'Załącznik 1'!AH2</f>
        <v>0</v>
      </c>
    </row>
    <row r="16" spans="1:30" ht="15.6" customHeight="1" x14ac:dyDescent="0.25">
      <c r="A16" s="259" t="s">
        <v>403</v>
      </c>
      <c r="B16" s="184" t="s">
        <v>405</v>
      </c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6"/>
    </row>
    <row r="17" spans="1:30" ht="14.45" customHeight="1" x14ac:dyDescent="0.25">
      <c r="A17" s="260"/>
      <c r="B17" s="18" t="s">
        <v>395</v>
      </c>
      <c r="C17" s="19">
        <f>SUM(D17:AD17)</f>
        <v>0</v>
      </c>
      <c r="D17" s="19">
        <f>'Załącznik 1'!H4</f>
        <v>0</v>
      </c>
      <c r="E17" s="19">
        <f>'Załącznik 1'!I4</f>
        <v>0</v>
      </c>
      <c r="F17" s="19">
        <f>'Załącznik 1'!J4</f>
        <v>0</v>
      </c>
      <c r="G17" s="19">
        <f>'Załącznik 1'!K4</f>
        <v>0</v>
      </c>
      <c r="H17" s="19">
        <f>'Załącznik 1'!L4</f>
        <v>0</v>
      </c>
      <c r="I17" s="19">
        <f>'Załącznik 1'!M4</f>
        <v>0</v>
      </c>
      <c r="J17" s="19">
        <f>'Załącznik 1'!N4</f>
        <v>0</v>
      </c>
      <c r="K17" s="19">
        <f>'Załącznik 1'!O4</f>
        <v>0</v>
      </c>
      <c r="L17" s="19">
        <f>'Załącznik 1'!P4</f>
        <v>0</v>
      </c>
      <c r="M17" s="19">
        <f>'Załącznik 1'!Q4</f>
        <v>0</v>
      </c>
      <c r="N17" s="19">
        <f>'Załącznik 1'!R4</f>
        <v>0</v>
      </c>
      <c r="O17" s="19">
        <f>'Załącznik 1'!S4</f>
        <v>0</v>
      </c>
      <c r="P17" s="19">
        <f>'Załącznik 1'!T4</f>
        <v>0</v>
      </c>
      <c r="Q17" s="19">
        <f>'Załącznik 1'!U4</f>
        <v>0</v>
      </c>
      <c r="R17" s="19">
        <f>'Załącznik 1'!V4</f>
        <v>0</v>
      </c>
      <c r="S17" s="19">
        <f>'Załącznik 1'!W4</f>
        <v>0</v>
      </c>
      <c r="T17" s="19">
        <f>'Załącznik 1'!X4</f>
        <v>0</v>
      </c>
      <c r="U17" s="19">
        <f>'Załącznik 1'!Y4</f>
        <v>0</v>
      </c>
      <c r="V17" s="19">
        <f>'Załącznik 1'!Z4</f>
        <v>0</v>
      </c>
      <c r="W17" s="19">
        <f>'Załącznik 1'!AA4</f>
        <v>0</v>
      </c>
      <c r="X17" s="19">
        <f>'Załącznik 1'!AB4</f>
        <v>0</v>
      </c>
      <c r="Y17" s="19">
        <f>'Załącznik 1'!AC4</f>
        <v>0</v>
      </c>
      <c r="Z17" s="19">
        <f>'Załącznik 1'!AD4</f>
        <v>0</v>
      </c>
      <c r="AA17" s="19">
        <f>'Załącznik 1'!AE4</f>
        <v>0</v>
      </c>
      <c r="AB17" s="19">
        <f>'Załącznik 1'!AF4</f>
        <v>0</v>
      </c>
      <c r="AC17" s="19">
        <f>'Załącznik 1'!AG4</f>
        <v>0</v>
      </c>
      <c r="AD17" s="20">
        <f>'Załącznik 1'!AH4</f>
        <v>0</v>
      </c>
    </row>
    <row r="18" spans="1:30" s="21" customFormat="1" ht="14.45" customHeight="1" x14ac:dyDescent="0.25">
      <c r="A18" s="265" t="s">
        <v>3</v>
      </c>
      <c r="B18" s="267" t="s">
        <v>443</v>
      </c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9"/>
    </row>
    <row r="19" spans="1:30" s="21" customFormat="1" ht="14.45" customHeight="1" x14ac:dyDescent="0.25">
      <c r="A19" s="266"/>
      <c r="B19" s="22" t="s">
        <v>2</v>
      </c>
      <c r="C19" s="13">
        <f>SUM(D19:AD19)</f>
        <v>0</v>
      </c>
      <c r="D19" s="13">
        <f>D22+D34+D36</f>
        <v>0</v>
      </c>
      <c r="E19" s="13">
        <f t="shared" ref="E19:AD19" si="2">E22+E34+E36</f>
        <v>0</v>
      </c>
      <c r="F19" s="13">
        <f t="shared" si="2"/>
        <v>0</v>
      </c>
      <c r="G19" s="13">
        <f t="shared" si="2"/>
        <v>0</v>
      </c>
      <c r="H19" s="13">
        <f t="shared" si="2"/>
        <v>0</v>
      </c>
      <c r="I19" s="13">
        <f t="shared" si="2"/>
        <v>0</v>
      </c>
      <c r="J19" s="13">
        <f t="shared" si="2"/>
        <v>0</v>
      </c>
      <c r="K19" s="13">
        <f t="shared" si="2"/>
        <v>0</v>
      </c>
      <c r="L19" s="13">
        <f t="shared" si="2"/>
        <v>0</v>
      </c>
      <c r="M19" s="13">
        <f t="shared" si="2"/>
        <v>0</v>
      </c>
      <c r="N19" s="13">
        <f t="shared" si="2"/>
        <v>0</v>
      </c>
      <c r="O19" s="13">
        <f t="shared" si="2"/>
        <v>0</v>
      </c>
      <c r="P19" s="13">
        <f t="shared" si="2"/>
        <v>0</v>
      </c>
      <c r="Q19" s="13">
        <f t="shared" si="2"/>
        <v>0</v>
      </c>
      <c r="R19" s="13">
        <f t="shared" si="2"/>
        <v>0</v>
      </c>
      <c r="S19" s="13">
        <f t="shared" si="2"/>
        <v>0</v>
      </c>
      <c r="T19" s="13">
        <f t="shared" si="2"/>
        <v>0</v>
      </c>
      <c r="U19" s="13">
        <f t="shared" si="2"/>
        <v>0</v>
      </c>
      <c r="V19" s="13">
        <f t="shared" si="2"/>
        <v>0</v>
      </c>
      <c r="W19" s="13">
        <f t="shared" si="2"/>
        <v>0</v>
      </c>
      <c r="X19" s="13">
        <f t="shared" si="2"/>
        <v>0</v>
      </c>
      <c r="Y19" s="13">
        <f t="shared" si="2"/>
        <v>0</v>
      </c>
      <c r="Z19" s="13">
        <f t="shared" si="2"/>
        <v>0</v>
      </c>
      <c r="AA19" s="13">
        <f t="shared" si="2"/>
        <v>0</v>
      </c>
      <c r="AB19" s="13">
        <f t="shared" si="2"/>
        <v>0</v>
      </c>
      <c r="AC19" s="13">
        <f t="shared" si="2"/>
        <v>0</v>
      </c>
      <c r="AD19" s="14">
        <f t="shared" si="2"/>
        <v>0</v>
      </c>
    </row>
    <row r="20" spans="1:30" s="21" customFormat="1" ht="14.45" customHeight="1" x14ac:dyDescent="0.25">
      <c r="A20" s="266"/>
      <c r="B20" s="22" t="s">
        <v>1</v>
      </c>
      <c r="C20" s="13">
        <f>SUM(D20:AD20)</f>
        <v>0</v>
      </c>
      <c r="D20" s="13">
        <f>'Załącznik 1'!H65+'Załącznik 1'!H79</f>
        <v>0</v>
      </c>
      <c r="E20" s="13">
        <f>'Załącznik 1'!I65+'Załącznik 1'!I79</f>
        <v>0</v>
      </c>
      <c r="F20" s="13">
        <f>'Załącznik 1'!J65+'Załącznik 1'!J79</f>
        <v>0</v>
      </c>
      <c r="G20" s="13">
        <f>'Załącznik 1'!K65+'Załącznik 1'!K79</f>
        <v>0</v>
      </c>
      <c r="H20" s="13">
        <f>'Załącznik 1'!L65+'Załącznik 1'!L79</f>
        <v>0</v>
      </c>
      <c r="I20" s="13">
        <f>'Załącznik 1'!M65+'Załącznik 1'!M79</f>
        <v>0</v>
      </c>
      <c r="J20" s="13">
        <f>'Załącznik 1'!N65+'Załącznik 1'!N79</f>
        <v>0</v>
      </c>
      <c r="K20" s="13">
        <f>'Załącznik 1'!O65+'Załącznik 1'!O79</f>
        <v>0</v>
      </c>
      <c r="L20" s="13">
        <f>'Załącznik 1'!P65+'Załącznik 1'!P79</f>
        <v>0</v>
      </c>
      <c r="M20" s="13">
        <f>'Załącznik 1'!Q65+'Załącznik 1'!Q79</f>
        <v>0</v>
      </c>
      <c r="N20" s="13">
        <f>'Załącznik 1'!R65+'Załącznik 1'!R79</f>
        <v>0</v>
      </c>
      <c r="O20" s="13">
        <f>'Załącznik 1'!S65+'Załącznik 1'!S79</f>
        <v>0</v>
      </c>
      <c r="P20" s="13">
        <f>'Załącznik 1'!T65+'Załącznik 1'!T79</f>
        <v>0</v>
      </c>
      <c r="Q20" s="13">
        <f>'Załącznik 1'!U65+'Załącznik 1'!U79</f>
        <v>0</v>
      </c>
      <c r="R20" s="13">
        <f>'Załącznik 1'!V65+'Załącznik 1'!V79</f>
        <v>0</v>
      </c>
      <c r="S20" s="13">
        <f>'Załącznik 1'!W65+'Załącznik 1'!W79</f>
        <v>0</v>
      </c>
      <c r="T20" s="13">
        <f>'Załącznik 1'!X65+'Załącznik 1'!X79</f>
        <v>0</v>
      </c>
      <c r="U20" s="13">
        <f>'Załącznik 1'!Y65+'Załącznik 1'!Y79</f>
        <v>0</v>
      </c>
      <c r="V20" s="13">
        <f>'Załącznik 1'!Z65+'Załącznik 1'!Z79</f>
        <v>0</v>
      </c>
      <c r="W20" s="13">
        <f>'Załącznik 1'!AA65+'Załącznik 1'!AA79</f>
        <v>0</v>
      </c>
      <c r="X20" s="13">
        <f>'Załącznik 1'!AB65+'Załącznik 1'!AB79</f>
        <v>0</v>
      </c>
      <c r="Y20" s="13">
        <f>'Załącznik 1'!AC65+'Załącznik 1'!AC79</f>
        <v>0</v>
      </c>
      <c r="Z20" s="13">
        <f>'Załącznik 1'!AD65+'Załącznik 1'!AD79</f>
        <v>0</v>
      </c>
      <c r="AA20" s="13">
        <f>'Załącznik 1'!AE65+'Załącznik 1'!AE79</f>
        <v>0</v>
      </c>
      <c r="AB20" s="13">
        <f>'Załącznik 1'!AF65+'Załącznik 1'!AF79</f>
        <v>0</v>
      </c>
      <c r="AC20" s="13">
        <f>'Załącznik 1'!AG65+'Załącznik 1'!AG79</f>
        <v>0</v>
      </c>
      <c r="AD20" s="14">
        <f>'Załącznik 1'!AH65+'Załącznik 1'!AH79</f>
        <v>0</v>
      </c>
    </row>
    <row r="21" spans="1:30" ht="14.45" customHeight="1" x14ac:dyDescent="0.25">
      <c r="A21" s="230" t="s">
        <v>5</v>
      </c>
      <c r="B21" s="270" t="s">
        <v>431</v>
      </c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2"/>
    </row>
    <row r="22" spans="1:30" ht="14.45" customHeight="1" x14ac:dyDescent="0.25">
      <c r="A22" s="231"/>
      <c r="B22" s="23" t="s">
        <v>2</v>
      </c>
      <c r="C22" s="24">
        <f>SUM(D22:AD22)</f>
        <v>0</v>
      </c>
      <c r="D22" s="24">
        <f>D25+D28+D31</f>
        <v>0</v>
      </c>
      <c r="E22" s="24">
        <f t="shared" ref="E22:AD22" si="3">E25+E28+E31</f>
        <v>0</v>
      </c>
      <c r="F22" s="24">
        <f t="shared" si="3"/>
        <v>0</v>
      </c>
      <c r="G22" s="24">
        <f t="shared" si="3"/>
        <v>0</v>
      </c>
      <c r="H22" s="24">
        <f t="shared" si="3"/>
        <v>0</v>
      </c>
      <c r="I22" s="24">
        <f t="shared" si="3"/>
        <v>0</v>
      </c>
      <c r="J22" s="24">
        <f t="shared" si="3"/>
        <v>0</v>
      </c>
      <c r="K22" s="24">
        <f t="shared" si="3"/>
        <v>0</v>
      </c>
      <c r="L22" s="24">
        <f t="shared" si="3"/>
        <v>0</v>
      </c>
      <c r="M22" s="24">
        <f t="shared" si="3"/>
        <v>0</v>
      </c>
      <c r="N22" s="24">
        <f t="shared" si="3"/>
        <v>0</v>
      </c>
      <c r="O22" s="24">
        <f t="shared" si="3"/>
        <v>0</v>
      </c>
      <c r="P22" s="24">
        <f t="shared" si="3"/>
        <v>0</v>
      </c>
      <c r="Q22" s="24">
        <f t="shared" si="3"/>
        <v>0</v>
      </c>
      <c r="R22" s="24">
        <f t="shared" si="3"/>
        <v>0</v>
      </c>
      <c r="S22" s="24">
        <f t="shared" si="3"/>
        <v>0</v>
      </c>
      <c r="T22" s="24">
        <f t="shared" si="3"/>
        <v>0</v>
      </c>
      <c r="U22" s="24">
        <f t="shared" si="3"/>
        <v>0</v>
      </c>
      <c r="V22" s="24">
        <f t="shared" si="3"/>
        <v>0</v>
      </c>
      <c r="W22" s="24">
        <f t="shared" si="3"/>
        <v>0</v>
      </c>
      <c r="X22" s="24">
        <f t="shared" si="3"/>
        <v>0</v>
      </c>
      <c r="Y22" s="24">
        <f t="shared" si="3"/>
        <v>0</v>
      </c>
      <c r="Z22" s="24">
        <f t="shared" si="3"/>
        <v>0</v>
      </c>
      <c r="AA22" s="24">
        <f t="shared" si="3"/>
        <v>0</v>
      </c>
      <c r="AB22" s="24">
        <f t="shared" si="3"/>
        <v>0</v>
      </c>
      <c r="AC22" s="24">
        <f t="shared" si="3"/>
        <v>0</v>
      </c>
      <c r="AD22" s="25">
        <f t="shared" si="3"/>
        <v>0</v>
      </c>
    </row>
    <row r="23" spans="1:30" ht="14.45" customHeight="1" x14ac:dyDescent="0.25">
      <c r="A23" s="231"/>
      <c r="B23" s="23" t="s">
        <v>1</v>
      </c>
      <c r="C23" s="24">
        <f>SUM(D23:AD23)</f>
        <v>0</v>
      </c>
      <c r="D23" s="24">
        <f>D26+D29+D32</f>
        <v>0</v>
      </c>
      <c r="E23" s="24">
        <f t="shared" ref="E23:AD23" si="4">E26+E29+E32</f>
        <v>0</v>
      </c>
      <c r="F23" s="24">
        <f t="shared" si="4"/>
        <v>0</v>
      </c>
      <c r="G23" s="24">
        <f t="shared" si="4"/>
        <v>0</v>
      </c>
      <c r="H23" s="24">
        <f t="shared" si="4"/>
        <v>0</v>
      </c>
      <c r="I23" s="24">
        <f t="shared" si="4"/>
        <v>0</v>
      </c>
      <c r="J23" s="24">
        <f t="shared" si="4"/>
        <v>0</v>
      </c>
      <c r="K23" s="24">
        <f t="shared" si="4"/>
        <v>0</v>
      </c>
      <c r="L23" s="24">
        <f t="shared" si="4"/>
        <v>0</v>
      </c>
      <c r="M23" s="24">
        <f t="shared" si="4"/>
        <v>0</v>
      </c>
      <c r="N23" s="24">
        <f t="shared" si="4"/>
        <v>0</v>
      </c>
      <c r="O23" s="24">
        <f t="shared" si="4"/>
        <v>0</v>
      </c>
      <c r="P23" s="24">
        <f t="shared" si="4"/>
        <v>0</v>
      </c>
      <c r="Q23" s="24">
        <f t="shared" si="4"/>
        <v>0</v>
      </c>
      <c r="R23" s="24">
        <f t="shared" si="4"/>
        <v>0</v>
      </c>
      <c r="S23" s="24">
        <f t="shared" si="4"/>
        <v>0</v>
      </c>
      <c r="T23" s="24">
        <f t="shared" si="4"/>
        <v>0</v>
      </c>
      <c r="U23" s="24">
        <f t="shared" si="4"/>
        <v>0</v>
      </c>
      <c r="V23" s="24">
        <f t="shared" si="4"/>
        <v>0</v>
      </c>
      <c r="W23" s="24">
        <f t="shared" si="4"/>
        <v>0</v>
      </c>
      <c r="X23" s="24">
        <f t="shared" si="4"/>
        <v>0</v>
      </c>
      <c r="Y23" s="24">
        <f t="shared" si="4"/>
        <v>0</v>
      </c>
      <c r="Z23" s="24">
        <f t="shared" si="4"/>
        <v>0</v>
      </c>
      <c r="AA23" s="24">
        <f t="shared" si="4"/>
        <v>0</v>
      </c>
      <c r="AB23" s="24">
        <f t="shared" si="4"/>
        <v>0</v>
      </c>
      <c r="AC23" s="24">
        <f t="shared" si="4"/>
        <v>0</v>
      </c>
      <c r="AD23" s="25">
        <f t="shared" si="4"/>
        <v>0</v>
      </c>
    </row>
    <row r="24" spans="1:30" ht="14.45" customHeight="1" x14ac:dyDescent="0.25">
      <c r="A24" s="230" t="s">
        <v>406</v>
      </c>
      <c r="B24" s="256" t="s">
        <v>6</v>
      </c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8"/>
    </row>
    <row r="25" spans="1:30" ht="14.45" customHeight="1" x14ac:dyDescent="0.25">
      <c r="A25" s="231"/>
      <c r="B25" s="23" t="s">
        <v>2</v>
      </c>
      <c r="C25" s="26">
        <f>SUM(D25:AD25)</f>
        <v>0</v>
      </c>
      <c r="D25" s="26">
        <f>'Załącznik 1'!H12</f>
        <v>0</v>
      </c>
      <c r="E25" s="26">
        <f>'Załącznik 1'!I12</f>
        <v>0</v>
      </c>
      <c r="F25" s="26">
        <f>'Załącznik 1'!J12</f>
        <v>0</v>
      </c>
      <c r="G25" s="26">
        <f>'Załącznik 1'!K12</f>
        <v>0</v>
      </c>
      <c r="H25" s="26">
        <f>'Załącznik 1'!L12</f>
        <v>0</v>
      </c>
      <c r="I25" s="26">
        <f>'Załącznik 1'!M12</f>
        <v>0</v>
      </c>
      <c r="J25" s="26">
        <f>'Załącznik 1'!N12</f>
        <v>0</v>
      </c>
      <c r="K25" s="26">
        <f>'Załącznik 1'!O12</f>
        <v>0</v>
      </c>
      <c r="L25" s="26">
        <f>'Załącznik 1'!P12</f>
        <v>0</v>
      </c>
      <c r="M25" s="26">
        <f>'Załącznik 1'!Q12</f>
        <v>0</v>
      </c>
      <c r="N25" s="26">
        <f>'Załącznik 1'!R12</f>
        <v>0</v>
      </c>
      <c r="O25" s="26">
        <f>'Załącznik 1'!S12</f>
        <v>0</v>
      </c>
      <c r="P25" s="26">
        <f>'Załącznik 1'!T12</f>
        <v>0</v>
      </c>
      <c r="Q25" s="26">
        <f>'Załącznik 1'!U12</f>
        <v>0</v>
      </c>
      <c r="R25" s="26">
        <f>'Załącznik 1'!V12</f>
        <v>0</v>
      </c>
      <c r="S25" s="26">
        <f>'Załącznik 1'!W12</f>
        <v>0</v>
      </c>
      <c r="T25" s="26">
        <f>'Załącznik 1'!X12</f>
        <v>0</v>
      </c>
      <c r="U25" s="26">
        <f>'Załącznik 1'!Y12</f>
        <v>0</v>
      </c>
      <c r="V25" s="26">
        <f>'Załącznik 1'!Z12</f>
        <v>0</v>
      </c>
      <c r="W25" s="26">
        <f>'Załącznik 1'!AA12</f>
        <v>0</v>
      </c>
      <c r="X25" s="26">
        <f>'Załącznik 1'!AB12</f>
        <v>0</v>
      </c>
      <c r="Y25" s="26">
        <f>'Załącznik 1'!AC12</f>
        <v>0</v>
      </c>
      <c r="Z25" s="26">
        <f>'Załącznik 1'!AD12</f>
        <v>0</v>
      </c>
      <c r="AA25" s="26">
        <f>'Załącznik 1'!AE12</f>
        <v>0</v>
      </c>
      <c r="AB25" s="26">
        <f>'Załącznik 1'!AF12</f>
        <v>0</v>
      </c>
      <c r="AC25" s="26">
        <f>'Załącznik 1'!AG12</f>
        <v>0</v>
      </c>
      <c r="AD25" s="27">
        <f>'Załącznik 1'!AH12</f>
        <v>0</v>
      </c>
    </row>
    <row r="26" spans="1:30" ht="14.45" customHeight="1" x14ac:dyDescent="0.25">
      <c r="A26" s="231"/>
      <c r="B26" s="23" t="s">
        <v>1</v>
      </c>
      <c r="C26" s="26">
        <f>SUM(D26:AD26)</f>
        <v>0</v>
      </c>
      <c r="D26" s="26">
        <f>'Załącznik 1'!H13</f>
        <v>0</v>
      </c>
      <c r="E26" s="26">
        <f>'Załącznik 1'!I13</f>
        <v>0</v>
      </c>
      <c r="F26" s="26">
        <f>'Załącznik 1'!J13</f>
        <v>0</v>
      </c>
      <c r="G26" s="26">
        <f>'Załącznik 1'!K13</f>
        <v>0</v>
      </c>
      <c r="H26" s="26">
        <f>'Załącznik 1'!L13</f>
        <v>0</v>
      </c>
      <c r="I26" s="26">
        <f>'Załącznik 1'!M13</f>
        <v>0</v>
      </c>
      <c r="J26" s="26">
        <f>'Załącznik 1'!N13</f>
        <v>0</v>
      </c>
      <c r="K26" s="26">
        <f>'Załącznik 1'!O13</f>
        <v>0</v>
      </c>
      <c r="L26" s="26">
        <f>'Załącznik 1'!P13</f>
        <v>0</v>
      </c>
      <c r="M26" s="26">
        <f>'Załącznik 1'!Q13</f>
        <v>0</v>
      </c>
      <c r="N26" s="26">
        <f>'Załącznik 1'!R13</f>
        <v>0</v>
      </c>
      <c r="O26" s="26">
        <f>'Załącznik 1'!S13</f>
        <v>0</v>
      </c>
      <c r="P26" s="26">
        <f>'Załącznik 1'!T13</f>
        <v>0</v>
      </c>
      <c r="Q26" s="26">
        <f>'Załącznik 1'!U13</f>
        <v>0</v>
      </c>
      <c r="R26" s="26">
        <f>'Załącznik 1'!V13</f>
        <v>0</v>
      </c>
      <c r="S26" s="26">
        <f>'Załącznik 1'!W13</f>
        <v>0</v>
      </c>
      <c r="T26" s="26">
        <f>'Załącznik 1'!X13</f>
        <v>0</v>
      </c>
      <c r="U26" s="26">
        <f>'Załącznik 1'!Y13</f>
        <v>0</v>
      </c>
      <c r="V26" s="26">
        <f>'Załącznik 1'!Z13</f>
        <v>0</v>
      </c>
      <c r="W26" s="26">
        <f>'Załącznik 1'!AA13</f>
        <v>0</v>
      </c>
      <c r="X26" s="26">
        <f>'Załącznik 1'!AB13</f>
        <v>0</v>
      </c>
      <c r="Y26" s="26">
        <f>'Załącznik 1'!AC13</f>
        <v>0</v>
      </c>
      <c r="Z26" s="26">
        <f>'Załącznik 1'!AD13</f>
        <v>0</v>
      </c>
      <c r="AA26" s="26">
        <f>'Załącznik 1'!AE13</f>
        <v>0</v>
      </c>
      <c r="AB26" s="26">
        <f>'Załącznik 1'!AF13</f>
        <v>0</v>
      </c>
      <c r="AC26" s="26">
        <f>'Załącznik 1'!AG13</f>
        <v>0</v>
      </c>
      <c r="AD26" s="27">
        <f>'Załącznik 1'!AH13</f>
        <v>0</v>
      </c>
    </row>
    <row r="27" spans="1:30" ht="14.45" customHeight="1" x14ac:dyDescent="0.25">
      <c r="A27" s="230" t="s">
        <v>407</v>
      </c>
      <c r="B27" s="256" t="s">
        <v>24</v>
      </c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8"/>
    </row>
    <row r="28" spans="1:30" ht="14.45" customHeight="1" x14ac:dyDescent="0.25">
      <c r="A28" s="231"/>
      <c r="B28" s="23" t="s">
        <v>2</v>
      </c>
      <c r="C28" s="26">
        <f>SUM(D28:AD28)</f>
        <v>0</v>
      </c>
      <c r="D28" s="26">
        <f>'Załącznik 1'!H14</f>
        <v>0</v>
      </c>
      <c r="E28" s="26">
        <f>'Załącznik 1'!I14</f>
        <v>0</v>
      </c>
      <c r="F28" s="26">
        <f>'Załącznik 1'!J14</f>
        <v>0</v>
      </c>
      <c r="G28" s="26">
        <f>'Załącznik 1'!K14</f>
        <v>0</v>
      </c>
      <c r="H28" s="26">
        <f>'Załącznik 1'!L14</f>
        <v>0</v>
      </c>
      <c r="I28" s="26">
        <f>'Załącznik 1'!M14</f>
        <v>0</v>
      </c>
      <c r="J28" s="26">
        <f>'Załącznik 1'!N14</f>
        <v>0</v>
      </c>
      <c r="K28" s="26">
        <f>'Załącznik 1'!O14</f>
        <v>0</v>
      </c>
      <c r="L28" s="26">
        <f>'Załącznik 1'!P14</f>
        <v>0</v>
      </c>
      <c r="M28" s="26">
        <f>'Załącznik 1'!Q14</f>
        <v>0</v>
      </c>
      <c r="N28" s="26">
        <f>'Załącznik 1'!R14</f>
        <v>0</v>
      </c>
      <c r="O28" s="26">
        <f>'Załącznik 1'!S14</f>
        <v>0</v>
      </c>
      <c r="P28" s="26">
        <f>'Załącznik 1'!T14</f>
        <v>0</v>
      </c>
      <c r="Q28" s="26">
        <f>'Załącznik 1'!U14</f>
        <v>0</v>
      </c>
      <c r="R28" s="26">
        <f>'Załącznik 1'!V14</f>
        <v>0</v>
      </c>
      <c r="S28" s="26">
        <f>'Załącznik 1'!W14</f>
        <v>0</v>
      </c>
      <c r="T28" s="26">
        <f>'Załącznik 1'!X14</f>
        <v>0</v>
      </c>
      <c r="U28" s="26">
        <f>'Załącznik 1'!Y14</f>
        <v>0</v>
      </c>
      <c r="V28" s="26">
        <f>'Załącznik 1'!Z14</f>
        <v>0</v>
      </c>
      <c r="W28" s="26">
        <f>'Załącznik 1'!AA14</f>
        <v>0</v>
      </c>
      <c r="X28" s="26">
        <f>'Załącznik 1'!AB14</f>
        <v>0</v>
      </c>
      <c r="Y28" s="26">
        <f>'Załącznik 1'!AC14</f>
        <v>0</v>
      </c>
      <c r="Z28" s="26">
        <f>'Załącznik 1'!AD14</f>
        <v>0</v>
      </c>
      <c r="AA28" s="26">
        <f>'Załącznik 1'!AE14</f>
        <v>0</v>
      </c>
      <c r="AB28" s="26">
        <f>'Załącznik 1'!AF14</f>
        <v>0</v>
      </c>
      <c r="AC28" s="26">
        <f>'Załącznik 1'!AG14</f>
        <v>0</v>
      </c>
      <c r="AD28" s="27">
        <f>'Załącznik 1'!AH14</f>
        <v>0</v>
      </c>
    </row>
    <row r="29" spans="1:30" ht="14.45" customHeight="1" x14ac:dyDescent="0.25">
      <c r="A29" s="231"/>
      <c r="B29" s="23" t="s">
        <v>1</v>
      </c>
      <c r="C29" s="26">
        <f>SUM(D29:AD29)</f>
        <v>0</v>
      </c>
      <c r="D29" s="26">
        <f>'Załącznik 1'!H15</f>
        <v>0</v>
      </c>
      <c r="E29" s="26">
        <f>'Załącznik 1'!I15</f>
        <v>0</v>
      </c>
      <c r="F29" s="26">
        <f>'Załącznik 1'!J15</f>
        <v>0</v>
      </c>
      <c r="G29" s="26">
        <f>'Załącznik 1'!K15</f>
        <v>0</v>
      </c>
      <c r="H29" s="26">
        <f>'Załącznik 1'!L15</f>
        <v>0</v>
      </c>
      <c r="I29" s="26">
        <f>'Załącznik 1'!M15</f>
        <v>0</v>
      </c>
      <c r="J29" s="26">
        <f>'Załącznik 1'!N15</f>
        <v>0</v>
      </c>
      <c r="K29" s="26">
        <f>'Załącznik 1'!O15</f>
        <v>0</v>
      </c>
      <c r="L29" s="26">
        <f>'Załącznik 1'!P15</f>
        <v>0</v>
      </c>
      <c r="M29" s="26">
        <f>'Załącznik 1'!Q15</f>
        <v>0</v>
      </c>
      <c r="N29" s="26">
        <f>'Załącznik 1'!R15</f>
        <v>0</v>
      </c>
      <c r="O29" s="26">
        <f>'Załącznik 1'!S15</f>
        <v>0</v>
      </c>
      <c r="P29" s="26">
        <f>'Załącznik 1'!T15</f>
        <v>0</v>
      </c>
      <c r="Q29" s="26">
        <f>'Załącznik 1'!U15</f>
        <v>0</v>
      </c>
      <c r="R29" s="26">
        <f>'Załącznik 1'!V15</f>
        <v>0</v>
      </c>
      <c r="S29" s="26">
        <f>'Załącznik 1'!W15</f>
        <v>0</v>
      </c>
      <c r="T29" s="26">
        <f>'Załącznik 1'!X15</f>
        <v>0</v>
      </c>
      <c r="U29" s="26">
        <f>'Załącznik 1'!Y15</f>
        <v>0</v>
      </c>
      <c r="V29" s="26">
        <f>'Załącznik 1'!Z15</f>
        <v>0</v>
      </c>
      <c r="W29" s="26">
        <f>'Załącznik 1'!AA15</f>
        <v>0</v>
      </c>
      <c r="X29" s="26">
        <f>'Załącznik 1'!AB15</f>
        <v>0</v>
      </c>
      <c r="Y29" s="26">
        <f>'Załącznik 1'!AC15</f>
        <v>0</v>
      </c>
      <c r="Z29" s="26">
        <f>'Załącznik 1'!AD15</f>
        <v>0</v>
      </c>
      <c r="AA29" s="26">
        <f>'Załącznik 1'!AE15</f>
        <v>0</v>
      </c>
      <c r="AB29" s="26">
        <f>'Załącznik 1'!AF15</f>
        <v>0</v>
      </c>
      <c r="AC29" s="26">
        <f>'Załącznik 1'!AG15</f>
        <v>0</v>
      </c>
      <c r="AD29" s="27">
        <f>'Załącznik 1'!AH15</f>
        <v>0</v>
      </c>
    </row>
    <row r="30" spans="1:30" ht="14.45" customHeight="1" x14ac:dyDescent="0.25">
      <c r="A30" s="230" t="s">
        <v>408</v>
      </c>
      <c r="B30" s="256" t="s">
        <v>7</v>
      </c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8"/>
    </row>
    <row r="31" spans="1:30" ht="14.45" customHeight="1" x14ac:dyDescent="0.25">
      <c r="A31" s="231"/>
      <c r="B31" s="23" t="s">
        <v>2</v>
      </c>
      <c r="C31" s="26">
        <f>SUM(D31:AD31)</f>
        <v>0</v>
      </c>
      <c r="D31" s="26">
        <f>'Załącznik 1'!H16</f>
        <v>0</v>
      </c>
      <c r="E31" s="26">
        <f>'Załącznik 1'!I16</f>
        <v>0</v>
      </c>
      <c r="F31" s="26">
        <f>'Załącznik 1'!J16</f>
        <v>0</v>
      </c>
      <c r="G31" s="26">
        <f>'Załącznik 1'!K16</f>
        <v>0</v>
      </c>
      <c r="H31" s="26">
        <f>'Załącznik 1'!L16</f>
        <v>0</v>
      </c>
      <c r="I31" s="26">
        <f>'Załącznik 1'!M16</f>
        <v>0</v>
      </c>
      <c r="J31" s="26">
        <f>'Załącznik 1'!N16</f>
        <v>0</v>
      </c>
      <c r="K31" s="26">
        <f>'Załącznik 1'!O16</f>
        <v>0</v>
      </c>
      <c r="L31" s="26">
        <f>'Załącznik 1'!P16</f>
        <v>0</v>
      </c>
      <c r="M31" s="26">
        <f>'Załącznik 1'!Q16</f>
        <v>0</v>
      </c>
      <c r="N31" s="26">
        <f>'Załącznik 1'!R16</f>
        <v>0</v>
      </c>
      <c r="O31" s="26">
        <f>'Załącznik 1'!S16</f>
        <v>0</v>
      </c>
      <c r="P31" s="26">
        <f>'Załącznik 1'!T16</f>
        <v>0</v>
      </c>
      <c r="Q31" s="26">
        <f>'Załącznik 1'!U16</f>
        <v>0</v>
      </c>
      <c r="R31" s="26">
        <f>'Załącznik 1'!V16</f>
        <v>0</v>
      </c>
      <c r="S31" s="26">
        <f>'Załącznik 1'!W16</f>
        <v>0</v>
      </c>
      <c r="T31" s="26">
        <f>'Załącznik 1'!X16</f>
        <v>0</v>
      </c>
      <c r="U31" s="26">
        <f>'Załącznik 1'!Y16</f>
        <v>0</v>
      </c>
      <c r="V31" s="26">
        <f>'Załącznik 1'!Z16</f>
        <v>0</v>
      </c>
      <c r="W31" s="26">
        <f>'Załącznik 1'!AA16</f>
        <v>0</v>
      </c>
      <c r="X31" s="26">
        <f>'Załącznik 1'!AB16</f>
        <v>0</v>
      </c>
      <c r="Y31" s="26">
        <f>'Załącznik 1'!AC16</f>
        <v>0</v>
      </c>
      <c r="Z31" s="26">
        <f>'Załącznik 1'!AD16</f>
        <v>0</v>
      </c>
      <c r="AA31" s="26">
        <f>'Załącznik 1'!AE16</f>
        <v>0</v>
      </c>
      <c r="AB31" s="26">
        <f>'Załącznik 1'!AF16</f>
        <v>0</v>
      </c>
      <c r="AC31" s="26">
        <f>'Załącznik 1'!AG16</f>
        <v>0</v>
      </c>
      <c r="AD31" s="27">
        <f>'Załącznik 1'!AH16</f>
        <v>0</v>
      </c>
    </row>
    <row r="32" spans="1:30" ht="14.45" customHeight="1" x14ac:dyDescent="0.25">
      <c r="A32" s="231"/>
      <c r="B32" s="23" t="s">
        <v>1</v>
      </c>
      <c r="C32" s="26">
        <f>SUM(D32:AD32)</f>
        <v>0</v>
      </c>
      <c r="D32" s="26">
        <f>'Załącznik 1'!H17</f>
        <v>0</v>
      </c>
      <c r="E32" s="26">
        <f>'Załącznik 1'!I17</f>
        <v>0</v>
      </c>
      <c r="F32" s="26">
        <f>'Załącznik 1'!J17</f>
        <v>0</v>
      </c>
      <c r="G32" s="26">
        <f>'Załącznik 1'!K17</f>
        <v>0</v>
      </c>
      <c r="H32" s="26">
        <f>'Załącznik 1'!L17</f>
        <v>0</v>
      </c>
      <c r="I32" s="26">
        <f>'Załącznik 1'!M17</f>
        <v>0</v>
      </c>
      <c r="J32" s="26">
        <f>'Załącznik 1'!N17</f>
        <v>0</v>
      </c>
      <c r="K32" s="26">
        <f>'Załącznik 1'!O17</f>
        <v>0</v>
      </c>
      <c r="L32" s="26">
        <f>'Załącznik 1'!P17</f>
        <v>0</v>
      </c>
      <c r="M32" s="26">
        <f>'Załącznik 1'!Q17</f>
        <v>0</v>
      </c>
      <c r="N32" s="26">
        <f>'Załącznik 1'!R17</f>
        <v>0</v>
      </c>
      <c r="O32" s="26">
        <f>'Załącznik 1'!S17</f>
        <v>0</v>
      </c>
      <c r="P32" s="26">
        <f>'Załącznik 1'!T17</f>
        <v>0</v>
      </c>
      <c r="Q32" s="26">
        <f>'Załącznik 1'!U17</f>
        <v>0</v>
      </c>
      <c r="R32" s="26">
        <f>'Załącznik 1'!V17</f>
        <v>0</v>
      </c>
      <c r="S32" s="26">
        <f>'Załącznik 1'!W17</f>
        <v>0</v>
      </c>
      <c r="T32" s="26">
        <f>'Załącznik 1'!X17</f>
        <v>0</v>
      </c>
      <c r="U32" s="26">
        <f>'Załącznik 1'!Y17</f>
        <v>0</v>
      </c>
      <c r="V32" s="26">
        <f>'Załącznik 1'!Z17</f>
        <v>0</v>
      </c>
      <c r="W32" s="26">
        <f>'Załącznik 1'!AA17</f>
        <v>0</v>
      </c>
      <c r="X32" s="26">
        <f>'Załącznik 1'!AB17</f>
        <v>0</v>
      </c>
      <c r="Y32" s="26">
        <f>'Załącznik 1'!AC17</f>
        <v>0</v>
      </c>
      <c r="Z32" s="26">
        <f>'Załącznik 1'!AD17</f>
        <v>0</v>
      </c>
      <c r="AA32" s="26">
        <f>'Załącznik 1'!AE17</f>
        <v>0</v>
      </c>
      <c r="AB32" s="26">
        <f>'Załącznik 1'!AF17</f>
        <v>0</v>
      </c>
      <c r="AC32" s="26">
        <f>'Załącznik 1'!AG17</f>
        <v>0</v>
      </c>
      <c r="AD32" s="27">
        <f>'Załącznik 1'!AH17</f>
        <v>0</v>
      </c>
    </row>
    <row r="33" spans="1:30" ht="14.45" customHeight="1" x14ac:dyDescent="0.25">
      <c r="A33" s="259" t="s">
        <v>4</v>
      </c>
      <c r="B33" s="184" t="s">
        <v>448</v>
      </c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6"/>
    </row>
    <row r="34" spans="1:30" ht="14.45" customHeight="1" x14ac:dyDescent="0.25">
      <c r="A34" s="240"/>
      <c r="B34" s="12" t="s">
        <v>395</v>
      </c>
      <c r="C34" s="16">
        <f>SUM(D34:AD34)</f>
        <v>0</v>
      </c>
      <c r="D34" s="16">
        <f>'Załącznik 1'!H7</f>
        <v>0</v>
      </c>
      <c r="E34" s="16">
        <f>'Załącznik 1'!I7</f>
        <v>0</v>
      </c>
      <c r="F34" s="16">
        <f>'Załącznik 1'!J7</f>
        <v>0</v>
      </c>
      <c r="G34" s="16">
        <f>'Załącznik 1'!K7</f>
        <v>0</v>
      </c>
      <c r="H34" s="16">
        <f>'Załącznik 1'!L7</f>
        <v>0</v>
      </c>
      <c r="I34" s="16">
        <f>'Załącznik 1'!M7</f>
        <v>0</v>
      </c>
      <c r="J34" s="16">
        <f>'Załącznik 1'!N7</f>
        <v>0</v>
      </c>
      <c r="K34" s="16">
        <f>'Załącznik 1'!O7</f>
        <v>0</v>
      </c>
      <c r="L34" s="16">
        <f>'Załącznik 1'!P7</f>
        <v>0</v>
      </c>
      <c r="M34" s="16">
        <f>'Załącznik 1'!Q7</f>
        <v>0</v>
      </c>
      <c r="N34" s="16">
        <f>'Załącznik 1'!R7</f>
        <v>0</v>
      </c>
      <c r="O34" s="16">
        <f>'Załącznik 1'!S7</f>
        <v>0</v>
      </c>
      <c r="P34" s="16">
        <f>'Załącznik 1'!T7</f>
        <v>0</v>
      </c>
      <c r="Q34" s="16">
        <f>'Załącznik 1'!U7</f>
        <v>0</v>
      </c>
      <c r="R34" s="16">
        <f>'Załącznik 1'!V7</f>
        <v>0</v>
      </c>
      <c r="S34" s="16">
        <f>'Załącznik 1'!W7</f>
        <v>0</v>
      </c>
      <c r="T34" s="16">
        <f>'Załącznik 1'!X7</f>
        <v>0</v>
      </c>
      <c r="U34" s="16">
        <f>'Załącznik 1'!Y7</f>
        <v>0</v>
      </c>
      <c r="V34" s="16">
        <f>'Załącznik 1'!Z7</f>
        <v>0</v>
      </c>
      <c r="W34" s="16">
        <f>'Załącznik 1'!AA7</f>
        <v>0</v>
      </c>
      <c r="X34" s="16">
        <f>'Załącznik 1'!AB7</f>
        <v>0</v>
      </c>
      <c r="Y34" s="16">
        <f>'Załącznik 1'!AC7</f>
        <v>0</v>
      </c>
      <c r="Z34" s="16">
        <f>'Załącznik 1'!AD7</f>
        <v>0</v>
      </c>
      <c r="AA34" s="16">
        <f>'Załącznik 1'!AE7</f>
        <v>0</v>
      </c>
      <c r="AB34" s="16">
        <f>'Załącznik 1'!AF7</f>
        <v>0</v>
      </c>
      <c r="AC34" s="16">
        <f>'Załącznik 1'!AG7</f>
        <v>0</v>
      </c>
      <c r="AD34" s="17">
        <f>'Załącznik 1'!AH7</f>
        <v>0</v>
      </c>
    </row>
    <row r="35" spans="1:30" ht="15.75" customHeight="1" x14ac:dyDescent="0.25">
      <c r="A35" s="259" t="s">
        <v>8</v>
      </c>
      <c r="B35" s="184" t="s">
        <v>409</v>
      </c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6"/>
    </row>
    <row r="36" spans="1:30" x14ac:dyDescent="0.25">
      <c r="A36" s="260"/>
      <c r="B36" s="18" t="s">
        <v>395</v>
      </c>
      <c r="C36" s="19">
        <f>SUM(E36:AD36)</f>
        <v>0</v>
      </c>
      <c r="D36" s="28"/>
      <c r="E36" s="19">
        <f>'Załącznik 1'!I9</f>
        <v>0</v>
      </c>
      <c r="F36" s="19">
        <f>'Załącznik 1'!J9</f>
        <v>0</v>
      </c>
      <c r="G36" s="19">
        <f>'Załącznik 1'!K9</f>
        <v>0</v>
      </c>
      <c r="H36" s="19">
        <f>'Załącznik 1'!L9</f>
        <v>0</v>
      </c>
      <c r="I36" s="19">
        <f>'Załącznik 1'!M9</f>
        <v>0</v>
      </c>
      <c r="J36" s="19">
        <f>'Załącznik 1'!N9</f>
        <v>0</v>
      </c>
      <c r="K36" s="19">
        <f>'Załącznik 1'!O9</f>
        <v>0</v>
      </c>
      <c r="L36" s="19">
        <f>'Załącznik 1'!P9</f>
        <v>0</v>
      </c>
      <c r="M36" s="19">
        <f>'Załącznik 1'!Q9</f>
        <v>0</v>
      </c>
      <c r="N36" s="19">
        <f>'Załącznik 1'!R9</f>
        <v>0</v>
      </c>
      <c r="O36" s="19">
        <f>'Załącznik 1'!S9</f>
        <v>0</v>
      </c>
      <c r="P36" s="19">
        <f>'Załącznik 1'!T9</f>
        <v>0</v>
      </c>
      <c r="Q36" s="19">
        <f>'Załącznik 1'!U9</f>
        <v>0</v>
      </c>
      <c r="R36" s="19">
        <f>'Załącznik 1'!V9</f>
        <v>0</v>
      </c>
      <c r="S36" s="19">
        <f>'Załącznik 1'!W9</f>
        <v>0</v>
      </c>
      <c r="T36" s="19">
        <f>'Załącznik 1'!X9</f>
        <v>0</v>
      </c>
      <c r="U36" s="19">
        <f>'Załącznik 1'!Y9</f>
        <v>0</v>
      </c>
      <c r="V36" s="19">
        <f>'Załącznik 1'!Z9</f>
        <v>0</v>
      </c>
      <c r="W36" s="19">
        <f>'Załącznik 1'!AA9</f>
        <v>0</v>
      </c>
      <c r="X36" s="19">
        <f>'Załącznik 1'!AB9</f>
        <v>0</v>
      </c>
      <c r="Y36" s="19">
        <f>'Załącznik 1'!AC9</f>
        <v>0</v>
      </c>
      <c r="Z36" s="19">
        <f>'Załącznik 1'!AD9</f>
        <v>0</v>
      </c>
      <c r="AA36" s="19">
        <f>'Załącznik 1'!AE9</f>
        <v>0</v>
      </c>
      <c r="AB36" s="19">
        <f>'Załącznik 1'!AF9</f>
        <v>0</v>
      </c>
      <c r="AC36" s="19">
        <f>'Załącznik 1'!AG9</f>
        <v>0</v>
      </c>
      <c r="AD36" s="20">
        <f>'Załącznik 1'!AH9</f>
        <v>0</v>
      </c>
    </row>
    <row r="37" spans="1:30" ht="15.6" customHeight="1" x14ac:dyDescent="0.25">
      <c r="A37" s="238" t="s">
        <v>9</v>
      </c>
      <c r="B37" s="187" t="s">
        <v>485</v>
      </c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9"/>
    </row>
    <row r="38" spans="1:30" x14ac:dyDescent="0.25">
      <c r="A38" s="217"/>
      <c r="B38" s="12" t="s">
        <v>2</v>
      </c>
      <c r="C38" s="13">
        <f>SUM(D38:AD38)</f>
        <v>0</v>
      </c>
      <c r="D38" s="13">
        <f>D12+D19</f>
        <v>0</v>
      </c>
      <c r="E38" s="13">
        <f t="shared" ref="E38:AD38" si="5">E12+E19</f>
        <v>0</v>
      </c>
      <c r="F38" s="13">
        <f t="shared" si="5"/>
        <v>0</v>
      </c>
      <c r="G38" s="13">
        <f t="shared" si="5"/>
        <v>0</v>
      </c>
      <c r="H38" s="13">
        <f t="shared" si="5"/>
        <v>0</v>
      </c>
      <c r="I38" s="13">
        <f t="shared" si="5"/>
        <v>0</v>
      </c>
      <c r="J38" s="13">
        <f t="shared" si="5"/>
        <v>0</v>
      </c>
      <c r="K38" s="13">
        <f t="shared" si="5"/>
        <v>0</v>
      </c>
      <c r="L38" s="13">
        <f t="shared" si="5"/>
        <v>0</v>
      </c>
      <c r="M38" s="13">
        <f t="shared" si="5"/>
        <v>0</v>
      </c>
      <c r="N38" s="13">
        <f t="shared" si="5"/>
        <v>0</v>
      </c>
      <c r="O38" s="13">
        <f t="shared" si="5"/>
        <v>0</v>
      </c>
      <c r="P38" s="13">
        <f t="shared" si="5"/>
        <v>0</v>
      </c>
      <c r="Q38" s="13">
        <f t="shared" si="5"/>
        <v>0</v>
      </c>
      <c r="R38" s="13">
        <f t="shared" si="5"/>
        <v>0</v>
      </c>
      <c r="S38" s="13">
        <f t="shared" si="5"/>
        <v>0</v>
      </c>
      <c r="T38" s="13">
        <f t="shared" si="5"/>
        <v>0</v>
      </c>
      <c r="U38" s="13">
        <f t="shared" si="5"/>
        <v>0</v>
      </c>
      <c r="V38" s="13">
        <f t="shared" si="5"/>
        <v>0</v>
      </c>
      <c r="W38" s="13">
        <f t="shared" si="5"/>
        <v>0</v>
      </c>
      <c r="X38" s="13">
        <f t="shared" si="5"/>
        <v>0</v>
      </c>
      <c r="Y38" s="13">
        <f t="shared" si="5"/>
        <v>0</v>
      </c>
      <c r="Z38" s="13">
        <f t="shared" si="5"/>
        <v>0</v>
      </c>
      <c r="AA38" s="13">
        <f t="shared" si="5"/>
        <v>0</v>
      </c>
      <c r="AB38" s="13">
        <f t="shared" si="5"/>
        <v>0</v>
      </c>
      <c r="AC38" s="13">
        <f t="shared" si="5"/>
        <v>0</v>
      </c>
      <c r="AD38" s="14">
        <f t="shared" si="5"/>
        <v>0</v>
      </c>
    </row>
    <row r="39" spans="1:30" x14ac:dyDescent="0.25">
      <c r="A39" s="218"/>
      <c r="B39" s="18" t="s">
        <v>1</v>
      </c>
      <c r="C39" s="29">
        <f>SUM(D39:AD39)</f>
        <v>0</v>
      </c>
      <c r="D39" s="29">
        <f>D13+D20</f>
        <v>0</v>
      </c>
      <c r="E39" s="29">
        <f t="shared" ref="E39:AD39" si="6">E13+E20</f>
        <v>0</v>
      </c>
      <c r="F39" s="29">
        <f t="shared" si="6"/>
        <v>0</v>
      </c>
      <c r="G39" s="29">
        <f t="shared" si="6"/>
        <v>0</v>
      </c>
      <c r="H39" s="29">
        <f t="shared" si="6"/>
        <v>0</v>
      </c>
      <c r="I39" s="29">
        <f t="shared" si="6"/>
        <v>0</v>
      </c>
      <c r="J39" s="29">
        <f t="shared" si="6"/>
        <v>0</v>
      </c>
      <c r="K39" s="29">
        <f t="shared" si="6"/>
        <v>0</v>
      </c>
      <c r="L39" s="29">
        <f t="shared" si="6"/>
        <v>0</v>
      </c>
      <c r="M39" s="29">
        <f t="shared" si="6"/>
        <v>0</v>
      </c>
      <c r="N39" s="29">
        <f t="shared" si="6"/>
        <v>0</v>
      </c>
      <c r="O39" s="29">
        <f t="shared" si="6"/>
        <v>0</v>
      </c>
      <c r="P39" s="29">
        <f t="shared" si="6"/>
        <v>0</v>
      </c>
      <c r="Q39" s="29">
        <f t="shared" si="6"/>
        <v>0</v>
      </c>
      <c r="R39" s="29">
        <f t="shared" si="6"/>
        <v>0</v>
      </c>
      <c r="S39" s="29">
        <f t="shared" si="6"/>
        <v>0</v>
      </c>
      <c r="T39" s="29">
        <f t="shared" si="6"/>
        <v>0</v>
      </c>
      <c r="U39" s="29">
        <f t="shared" si="6"/>
        <v>0</v>
      </c>
      <c r="V39" s="29">
        <f t="shared" si="6"/>
        <v>0</v>
      </c>
      <c r="W39" s="29">
        <f t="shared" si="6"/>
        <v>0</v>
      </c>
      <c r="X39" s="29">
        <f t="shared" si="6"/>
        <v>0</v>
      </c>
      <c r="Y39" s="29">
        <f t="shared" si="6"/>
        <v>0</v>
      </c>
      <c r="Z39" s="29">
        <f t="shared" si="6"/>
        <v>0</v>
      </c>
      <c r="AA39" s="29">
        <f t="shared" si="6"/>
        <v>0</v>
      </c>
      <c r="AB39" s="29">
        <f t="shared" si="6"/>
        <v>0</v>
      </c>
      <c r="AC39" s="29">
        <f t="shared" si="6"/>
        <v>0</v>
      </c>
      <c r="AD39" s="30">
        <f t="shared" si="6"/>
        <v>0</v>
      </c>
    </row>
    <row r="40" spans="1:30" ht="20.25" customHeight="1" x14ac:dyDescent="0.25">
      <c r="A40" s="193" t="s">
        <v>336</v>
      </c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5"/>
    </row>
    <row r="41" spans="1:30" ht="15" customHeight="1" x14ac:dyDescent="0.25">
      <c r="A41" s="180" t="s">
        <v>10</v>
      </c>
      <c r="B41" s="213" t="s">
        <v>461</v>
      </c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5"/>
    </row>
    <row r="42" spans="1:30" ht="15" customHeight="1" x14ac:dyDescent="0.25">
      <c r="A42" s="181"/>
      <c r="B42" s="31" t="s">
        <v>398</v>
      </c>
      <c r="C42" s="16">
        <f>SUM(D42:AD42)</f>
        <v>0</v>
      </c>
      <c r="D42" s="16">
        <f>'Załącznik 2'!E19</f>
        <v>0</v>
      </c>
      <c r="E42" s="16">
        <f>'Załącznik 2'!F19</f>
        <v>0</v>
      </c>
      <c r="F42" s="16">
        <f>'Załącznik 2'!G19</f>
        <v>0</v>
      </c>
      <c r="G42" s="16">
        <f>'Załącznik 2'!H19</f>
        <v>0</v>
      </c>
      <c r="H42" s="16">
        <f>'Załącznik 2'!I19</f>
        <v>0</v>
      </c>
      <c r="I42" s="16">
        <f>'Załącznik 2'!J19</f>
        <v>0</v>
      </c>
      <c r="J42" s="16">
        <f>'Załącznik 2'!K19</f>
        <v>0</v>
      </c>
      <c r="K42" s="16">
        <f>'Załącznik 2'!L19</f>
        <v>0</v>
      </c>
      <c r="L42" s="16">
        <f>'Załącznik 2'!M19</f>
        <v>0</v>
      </c>
      <c r="M42" s="16">
        <f>'Załącznik 2'!N19</f>
        <v>0</v>
      </c>
      <c r="N42" s="16">
        <f>'Załącznik 2'!O19</f>
        <v>0</v>
      </c>
      <c r="O42" s="16">
        <f>'Załącznik 2'!P19</f>
        <v>0</v>
      </c>
      <c r="P42" s="16">
        <f>'Załącznik 2'!Q19</f>
        <v>0</v>
      </c>
      <c r="Q42" s="16">
        <f>'Załącznik 2'!R19</f>
        <v>0</v>
      </c>
      <c r="R42" s="16">
        <f>'Załącznik 2'!S19</f>
        <v>0</v>
      </c>
      <c r="S42" s="16">
        <f>'Załącznik 2'!T19</f>
        <v>0</v>
      </c>
      <c r="T42" s="16">
        <f>'Załącznik 2'!U19</f>
        <v>0</v>
      </c>
      <c r="U42" s="16">
        <f>'Załącznik 2'!V19</f>
        <v>0</v>
      </c>
      <c r="V42" s="16">
        <f>'Załącznik 2'!W19</f>
        <v>0</v>
      </c>
      <c r="W42" s="16">
        <f>'Załącznik 2'!X19</f>
        <v>0</v>
      </c>
      <c r="X42" s="16">
        <f>'Załącznik 2'!Y19</f>
        <v>0</v>
      </c>
      <c r="Y42" s="16">
        <f>'Załącznik 2'!Z19</f>
        <v>0</v>
      </c>
      <c r="Z42" s="16">
        <f>'Załącznik 2'!AA19</f>
        <v>0</v>
      </c>
      <c r="AA42" s="16">
        <f>'Załącznik 2'!AB19</f>
        <v>0</v>
      </c>
      <c r="AB42" s="16">
        <f>'Załącznik 2'!AC19</f>
        <v>0</v>
      </c>
      <c r="AC42" s="16">
        <f>'Załącznik 2'!AD19</f>
        <v>0</v>
      </c>
      <c r="AD42" s="17">
        <f>'Załącznik 2'!AE19</f>
        <v>0</v>
      </c>
    </row>
    <row r="43" spans="1:30" ht="15" customHeight="1" x14ac:dyDescent="0.25">
      <c r="A43" s="182"/>
      <c r="B43" s="31" t="s">
        <v>1</v>
      </c>
      <c r="C43" s="16">
        <f>SUM(D43:AD43)</f>
        <v>0</v>
      </c>
      <c r="D43" s="16">
        <f>'Załącznik 2'!E20</f>
        <v>0</v>
      </c>
      <c r="E43" s="16">
        <f>'Załącznik 2'!F20</f>
        <v>0</v>
      </c>
      <c r="F43" s="16">
        <f>'Załącznik 2'!G20</f>
        <v>0</v>
      </c>
      <c r="G43" s="16">
        <f>'Załącznik 2'!H20</f>
        <v>0</v>
      </c>
      <c r="H43" s="16">
        <f>'Załącznik 2'!I20</f>
        <v>0</v>
      </c>
      <c r="I43" s="16">
        <f>'Załącznik 2'!J20</f>
        <v>0</v>
      </c>
      <c r="J43" s="16">
        <f>'Załącznik 2'!K20</f>
        <v>0</v>
      </c>
      <c r="K43" s="16">
        <f>'Załącznik 2'!L20</f>
        <v>0</v>
      </c>
      <c r="L43" s="16">
        <f>'Załącznik 2'!M20</f>
        <v>0</v>
      </c>
      <c r="M43" s="16">
        <f>'Załącznik 2'!N20</f>
        <v>0</v>
      </c>
      <c r="N43" s="16">
        <f>'Załącznik 2'!O20</f>
        <v>0</v>
      </c>
      <c r="O43" s="16">
        <f>'Załącznik 2'!P20</f>
        <v>0</v>
      </c>
      <c r="P43" s="16">
        <f>'Załącznik 2'!Q20</f>
        <v>0</v>
      </c>
      <c r="Q43" s="16">
        <f>'Załącznik 2'!R20</f>
        <v>0</v>
      </c>
      <c r="R43" s="16">
        <f>'Załącznik 2'!S20</f>
        <v>0</v>
      </c>
      <c r="S43" s="16">
        <f>'Załącznik 2'!T20</f>
        <v>0</v>
      </c>
      <c r="T43" s="16">
        <f>'Załącznik 2'!U20</f>
        <v>0</v>
      </c>
      <c r="U43" s="16">
        <f>'Załącznik 2'!V20</f>
        <v>0</v>
      </c>
      <c r="V43" s="16">
        <f>'Załącznik 2'!W20</f>
        <v>0</v>
      </c>
      <c r="W43" s="16">
        <f>'Załącznik 2'!X20</f>
        <v>0</v>
      </c>
      <c r="X43" s="16">
        <f>'Załącznik 2'!Y20</f>
        <v>0</v>
      </c>
      <c r="Y43" s="16">
        <f>'Załącznik 2'!Z20</f>
        <v>0</v>
      </c>
      <c r="Z43" s="16">
        <f>'Załącznik 2'!AA20</f>
        <v>0</v>
      </c>
      <c r="AA43" s="16">
        <f>'Załącznik 2'!AB20</f>
        <v>0</v>
      </c>
      <c r="AB43" s="16">
        <f>'Załącznik 2'!AC20</f>
        <v>0</v>
      </c>
      <c r="AC43" s="16">
        <f>'Załącznik 2'!AD20</f>
        <v>0</v>
      </c>
      <c r="AD43" s="17">
        <f>'Załącznik 2'!AE20</f>
        <v>0</v>
      </c>
    </row>
    <row r="44" spans="1:30" ht="15" customHeight="1" x14ac:dyDescent="0.25">
      <c r="A44" s="225" t="s">
        <v>12</v>
      </c>
      <c r="B44" s="199" t="s">
        <v>462</v>
      </c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1"/>
    </row>
    <row r="45" spans="1:30" ht="14.45" customHeight="1" x14ac:dyDescent="0.25">
      <c r="A45" s="181"/>
      <c r="B45" s="31" t="s">
        <v>398</v>
      </c>
      <c r="C45" s="16">
        <f>SUM(D45:AD45)</f>
        <v>0</v>
      </c>
      <c r="D45" s="16">
        <f>'Załącznik 2'!E38</f>
        <v>0</v>
      </c>
      <c r="E45" s="16">
        <f>'Załącznik 2'!F38</f>
        <v>0</v>
      </c>
      <c r="F45" s="16">
        <f>'Załącznik 2'!G38</f>
        <v>0</v>
      </c>
      <c r="G45" s="16">
        <f>'Załącznik 2'!H38</f>
        <v>0</v>
      </c>
      <c r="H45" s="16">
        <f>'Załącznik 2'!I38</f>
        <v>0</v>
      </c>
      <c r="I45" s="16">
        <f>'Załącznik 2'!J38</f>
        <v>0</v>
      </c>
      <c r="J45" s="16">
        <f>'Załącznik 2'!K38</f>
        <v>0</v>
      </c>
      <c r="K45" s="16">
        <f>'Załącznik 2'!L38</f>
        <v>0</v>
      </c>
      <c r="L45" s="16">
        <f>'Załącznik 2'!M38</f>
        <v>0</v>
      </c>
      <c r="M45" s="16">
        <f>'Załącznik 2'!N38</f>
        <v>0</v>
      </c>
      <c r="N45" s="16">
        <f>'Załącznik 2'!O38</f>
        <v>0</v>
      </c>
      <c r="O45" s="16">
        <f>'Załącznik 2'!P38</f>
        <v>0</v>
      </c>
      <c r="P45" s="16">
        <f>'Załącznik 2'!Q38</f>
        <v>0</v>
      </c>
      <c r="Q45" s="16">
        <f>'Załącznik 2'!R38</f>
        <v>0</v>
      </c>
      <c r="R45" s="16">
        <f>'Załącznik 2'!S38</f>
        <v>0</v>
      </c>
      <c r="S45" s="16">
        <f>'Załącznik 2'!T38</f>
        <v>0</v>
      </c>
      <c r="T45" s="16">
        <f>'Załącznik 2'!U38</f>
        <v>0</v>
      </c>
      <c r="U45" s="16">
        <f>'Załącznik 2'!V38</f>
        <v>0</v>
      </c>
      <c r="V45" s="16">
        <f>'Załącznik 2'!W38</f>
        <v>0</v>
      </c>
      <c r="W45" s="16">
        <f>'Załącznik 2'!X38</f>
        <v>0</v>
      </c>
      <c r="X45" s="16">
        <f>'Załącznik 2'!Y38</f>
        <v>0</v>
      </c>
      <c r="Y45" s="16">
        <f>'Załącznik 2'!Z38</f>
        <v>0</v>
      </c>
      <c r="Z45" s="16">
        <f>'Załącznik 2'!AA38</f>
        <v>0</v>
      </c>
      <c r="AA45" s="16">
        <f>'Załącznik 2'!AB38</f>
        <v>0</v>
      </c>
      <c r="AB45" s="16">
        <f>'Załącznik 2'!AC38</f>
        <v>0</v>
      </c>
      <c r="AC45" s="16">
        <f>'Załącznik 2'!AD38</f>
        <v>0</v>
      </c>
      <c r="AD45" s="17">
        <f>'Załącznik 2'!AE38</f>
        <v>0</v>
      </c>
    </row>
    <row r="46" spans="1:30" ht="14.45" customHeight="1" x14ac:dyDescent="0.25">
      <c r="A46" s="182"/>
      <c r="B46" s="31" t="s">
        <v>1</v>
      </c>
      <c r="C46" s="16">
        <f>SUM(D46:AD46)</f>
        <v>0</v>
      </c>
      <c r="D46" s="16">
        <f>'Załącznik 2'!E39</f>
        <v>0</v>
      </c>
      <c r="E46" s="16">
        <f>'Załącznik 2'!F39</f>
        <v>0</v>
      </c>
      <c r="F46" s="16">
        <f>'Załącznik 2'!G39</f>
        <v>0</v>
      </c>
      <c r="G46" s="16">
        <f>'Załącznik 2'!H39</f>
        <v>0</v>
      </c>
      <c r="H46" s="16">
        <f>'Załącznik 2'!I39</f>
        <v>0</v>
      </c>
      <c r="I46" s="16">
        <f>'Załącznik 2'!J39</f>
        <v>0</v>
      </c>
      <c r="J46" s="16">
        <f>'Załącznik 2'!K39</f>
        <v>0</v>
      </c>
      <c r="K46" s="16">
        <f>'Załącznik 2'!L39</f>
        <v>0</v>
      </c>
      <c r="L46" s="16">
        <f>'Załącznik 2'!M39</f>
        <v>0</v>
      </c>
      <c r="M46" s="16">
        <f>'Załącznik 2'!N39</f>
        <v>0</v>
      </c>
      <c r="N46" s="16">
        <f>'Załącznik 2'!O39</f>
        <v>0</v>
      </c>
      <c r="O46" s="16">
        <f>'Załącznik 2'!P39</f>
        <v>0</v>
      </c>
      <c r="P46" s="16">
        <f>'Załącznik 2'!Q39</f>
        <v>0</v>
      </c>
      <c r="Q46" s="16">
        <f>'Załącznik 2'!R39</f>
        <v>0</v>
      </c>
      <c r="R46" s="16">
        <f>'Załącznik 2'!S39</f>
        <v>0</v>
      </c>
      <c r="S46" s="16">
        <f>'Załącznik 2'!T39</f>
        <v>0</v>
      </c>
      <c r="T46" s="16">
        <f>'Załącznik 2'!U39</f>
        <v>0</v>
      </c>
      <c r="U46" s="16">
        <f>'Załącznik 2'!V39</f>
        <v>0</v>
      </c>
      <c r="V46" s="16">
        <f>'Załącznik 2'!W39</f>
        <v>0</v>
      </c>
      <c r="W46" s="16">
        <f>'Załącznik 2'!X39</f>
        <v>0</v>
      </c>
      <c r="X46" s="16">
        <f>'Załącznik 2'!Y39</f>
        <v>0</v>
      </c>
      <c r="Y46" s="16">
        <f>'Załącznik 2'!Z39</f>
        <v>0</v>
      </c>
      <c r="Z46" s="16">
        <f>'Załącznik 2'!AA39</f>
        <v>0</v>
      </c>
      <c r="AA46" s="16">
        <f>'Załącznik 2'!AB39</f>
        <v>0</v>
      </c>
      <c r="AB46" s="16">
        <f>'Załącznik 2'!AC39</f>
        <v>0</v>
      </c>
      <c r="AC46" s="16">
        <f>'Załącznik 2'!AD39</f>
        <v>0</v>
      </c>
      <c r="AD46" s="17">
        <f>'Załącznik 2'!AE39</f>
        <v>0</v>
      </c>
    </row>
    <row r="47" spans="1:30" ht="15.6" customHeight="1" x14ac:dyDescent="0.25">
      <c r="A47" s="225" t="s">
        <v>13</v>
      </c>
      <c r="B47" s="202" t="s">
        <v>459</v>
      </c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4"/>
    </row>
    <row r="48" spans="1:30" ht="14.45" customHeight="1" x14ac:dyDescent="0.25">
      <c r="A48" s="181"/>
      <c r="B48" s="31" t="s">
        <v>398</v>
      </c>
      <c r="C48" s="16">
        <f>SUM(D48:AD48)</f>
        <v>0</v>
      </c>
      <c r="D48" s="16">
        <f>D51+D54</f>
        <v>0</v>
      </c>
      <c r="E48" s="16">
        <f t="shared" ref="E48:AD48" si="7">E51+E54</f>
        <v>0</v>
      </c>
      <c r="F48" s="16">
        <f t="shared" si="7"/>
        <v>0</v>
      </c>
      <c r="G48" s="16">
        <f t="shared" si="7"/>
        <v>0</v>
      </c>
      <c r="H48" s="16">
        <f t="shared" si="7"/>
        <v>0</v>
      </c>
      <c r="I48" s="16">
        <f t="shared" si="7"/>
        <v>0</v>
      </c>
      <c r="J48" s="16">
        <f t="shared" si="7"/>
        <v>0</v>
      </c>
      <c r="K48" s="16">
        <f t="shared" si="7"/>
        <v>0</v>
      </c>
      <c r="L48" s="16">
        <f t="shared" si="7"/>
        <v>0</v>
      </c>
      <c r="M48" s="16">
        <f t="shared" si="7"/>
        <v>0</v>
      </c>
      <c r="N48" s="16">
        <f t="shared" si="7"/>
        <v>0</v>
      </c>
      <c r="O48" s="16">
        <f t="shared" si="7"/>
        <v>0</v>
      </c>
      <c r="P48" s="16">
        <f t="shared" si="7"/>
        <v>0</v>
      </c>
      <c r="Q48" s="16">
        <f t="shared" si="7"/>
        <v>0</v>
      </c>
      <c r="R48" s="16">
        <f t="shared" si="7"/>
        <v>0</v>
      </c>
      <c r="S48" s="16">
        <f t="shared" si="7"/>
        <v>0</v>
      </c>
      <c r="T48" s="16">
        <f t="shared" si="7"/>
        <v>0</v>
      </c>
      <c r="U48" s="16">
        <f t="shared" si="7"/>
        <v>0</v>
      </c>
      <c r="V48" s="16">
        <f t="shared" si="7"/>
        <v>0</v>
      </c>
      <c r="W48" s="16">
        <f t="shared" si="7"/>
        <v>0</v>
      </c>
      <c r="X48" s="16">
        <f t="shared" si="7"/>
        <v>0</v>
      </c>
      <c r="Y48" s="16">
        <f t="shared" si="7"/>
        <v>0</v>
      </c>
      <c r="Z48" s="16">
        <f t="shared" si="7"/>
        <v>0</v>
      </c>
      <c r="AA48" s="16">
        <f t="shared" si="7"/>
        <v>0</v>
      </c>
      <c r="AB48" s="16">
        <f t="shared" si="7"/>
        <v>0</v>
      </c>
      <c r="AC48" s="16">
        <f t="shared" si="7"/>
        <v>0</v>
      </c>
      <c r="AD48" s="17">
        <f t="shared" si="7"/>
        <v>0</v>
      </c>
    </row>
    <row r="49" spans="1:30" ht="14.45" customHeight="1" x14ac:dyDescent="0.25">
      <c r="A49" s="182"/>
      <c r="B49" s="31" t="s">
        <v>1</v>
      </c>
      <c r="C49" s="16">
        <f>SUM(D49:AD49)</f>
        <v>0</v>
      </c>
      <c r="D49" s="16">
        <f>D52+D55</f>
        <v>0</v>
      </c>
      <c r="E49" s="16">
        <f t="shared" ref="E49:AD49" si="8">E52+E55</f>
        <v>0</v>
      </c>
      <c r="F49" s="16">
        <f t="shared" si="8"/>
        <v>0</v>
      </c>
      <c r="G49" s="16">
        <f t="shared" si="8"/>
        <v>0</v>
      </c>
      <c r="H49" s="16">
        <f t="shared" si="8"/>
        <v>0</v>
      </c>
      <c r="I49" s="16">
        <f t="shared" si="8"/>
        <v>0</v>
      </c>
      <c r="J49" s="16">
        <f t="shared" si="8"/>
        <v>0</v>
      </c>
      <c r="K49" s="16">
        <f t="shared" si="8"/>
        <v>0</v>
      </c>
      <c r="L49" s="16">
        <f t="shared" si="8"/>
        <v>0</v>
      </c>
      <c r="M49" s="16">
        <f t="shared" si="8"/>
        <v>0</v>
      </c>
      <c r="N49" s="16">
        <f t="shared" si="8"/>
        <v>0</v>
      </c>
      <c r="O49" s="16">
        <f t="shared" si="8"/>
        <v>0</v>
      </c>
      <c r="P49" s="16">
        <f t="shared" si="8"/>
        <v>0</v>
      </c>
      <c r="Q49" s="16">
        <f t="shared" si="8"/>
        <v>0</v>
      </c>
      <c r="R49" s="16">
        <f t="shared" si="8"/>
        <v>0</v>
      </c>
      <c r="S49" s="16">
        <f t="shared" si="8"/>
        <v>0</v>
      </c>
      <c r="T49" s="16">
        <f t="shared" si="8"/>
        <v>0</v>
      </c>
      <c r="U49" s="16">
        <f t="shared" si="8"/>
        <v>0</v>
      </c>
      <c r="V49" s="16">
        <f t="shared" si="8"/>
        <v>0</v>
      </c>
      <c r="W49" s="16">
        <f t="shared" si="8"/>
        <v>0</v>
      </c>
      <c r="X49" s="16">
        <f t="shared" si="8"/>
        <v>0</v>
      </c>
      <c r="Y49" s="16">
        <f t="shared" si="8"/>
        <v>0</v>
      </c>
      <c r="Z49" s="16">
        <f t="shared" si="8"/>
        <v>0</v>
      </c>
      <c r="AA49" s="16">
        <f t="shared" si="8"/>
        <v>0</v>
      </c>
      <c r="AB49" s="16">
        <f t="shared" si="8"/>
        <v>0</v>
      </c>
      <c r="AC49" s="16">
        <f t="shared" si="8"/>
        <v>0</v>
      </c>
      <c r="AD49" s="17">
        <f t="shared" si="8"/>
        <v>0</v>
      </c>
    </row>
    <row r="50" spans="1:30" ht="15.6" customHeight="1" x14ac:dyDescent="0.25">
      <c r="A50" s="222" t="s">
        <v>455</v>
      </c>
      <c r="B50" s="208" t="s">
        <v>397</v>
      </c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10"/>
    </row>
    <row r="51" spans="1:30" ht="14.45" customHeight="1" x14ac:dyDescent="0.25">
      <c r="A51" s="223"/>
      <c r="B51" s="32" t="s">
        <v>398</v>
      </c>
      <c r="C51" s="33">
        <f>SUM(D51:AD51)</f>
        <v>0</v>
      </c>
      <c r="D51" s="33">
        <f>'Załącznik 2'!E56</f>
        <v>0</v>
      </c>
      <c r="E51" s="33">
        <f>'Załącznik 2'!F56</f>
        <v>0</v>
      </c>
      <c r="F51" s="33">
        <f>'Załącznik 2'!G56</f>
        <v>0</v>
      </c>
      <c r="G51" s="33">
        <f>'Załącznik 2'!H56</f>
        <v>0</v>
      </c>
      <c r="H51" s="33">
        <f>'Załącznik 2'!I56</f>
        <v>0</v>
      </c>
      <c r="I51" s="33">
        <f>'Załącznik 2'!J56</f>
        <v>0</v>
      </c>
      <c r="J51" s="33">
        <f>'Załącznik 2'!K56</f>
        <v>0</v>
      </c>
      <c r="K51" s="33">
        <f>'Załącznik 2'!L56</f>
        <v>0</v>
      </c>
      <c r="L51" s="33">
        <f>'Załącznik 2'!M56</f>
        <v>0</v>
      </c>
      <c r="M51" s="33">
        <f>'Załącznik 2'!N56</f>
        <v>0</v>
      </c>
      <c r="N51" s="33">
        <f>'Załącznik 2'!O56</f>
        <v>0</v>
      </c>
      <c r="O51" s="33">
        <f>'Załącznik 2'!P56</f>
        <v>0</v>
      </c>
      <c r="P51" s="33">
        <f>'Załącznik 2'!Q56</f>
        <v>0</v>
      </c>
      <c r="Q51" s="33">
        <f>'Załącznik 2'!R56</f>
        <v>0</v>
      </c>
      <c r="R51" s="33">
        <f>'Załącznik 2'!S56</f>
        <v>0</v>
      </c>
      <c r="S51" s="33">
        <f>'Załącznik 2'!T56</f>
        <v>0</v>
      </c>
      <c r="T51" s="33">
        <f>'Załącznik 2'!U56</f>
        <v>0</v>
      </c>
      <c r="U51" s="33">
        <f>'Załącznik 2'!V56</f>
        <v>0</v>
      </c>
      <c r="V51" s="33">
        <f>'Załącznik 2'!W56</f>
        <v>0</v>
      </c>
      <c r="W51" s="33">
        <f>'Załącznik 2'!X56</f>
        <v>0</v>
      </c>
      <c r="X51" s="33">
        <f>'Załącznik 2'!Y56</f>
        <v>0</v>
      </c>
      <c r="Y51" s="33">
        <f>'Załącznik 2'!Z56</f>
        <v>0</v>
      </c>
      <c r="Z51" s="33">
        <f>'Załącznik 2'!AA56</f>
        <v>0</v>
      </c>
      <c r="AA51" s="33">
        <f>'Załącznik 2'!AB56</f>
        <v>0</v>
      </c>
      <c r="AB51" s="33">
        <f>'Załącznik 2'!AC56</f>
        <v>0</v>
      </c>
      <c r="AC51" s="33">
        <f>'Załącznik 2'!AD56</f>
        <v>0</v>
      </c>
      <c r="AD51" s="34">
        <f>'Załącznik 2'!AE56</f>
        <v>0</v>
      </c>
    </row>
    <row r="52" spans="1:30" ht="14.45" customHeight="1" x14ac:dyDescent="0.25">
      <c r="A52" s="224"/>
      <c r="B52" s="32" t="s">
        <v>1</v>
      </c>
      <c r="C52" s="33">
        <f>SUM(D52:AD52)</f>
        <v>0</v>
      </c>
      <c r="D52" s="33">
        <f>'Załącznik 2'!E57</f>
        <v>0</v>
      </c>
      <c r="E52" s="33">
        <f>'Załącznik 2'!F57</f>
        <v>0</v>
      </c>
      <c r="F52" s="33">
        <f>'Załącznik 2'!G57</f>
        <v>0</v>
      </c>
      <c r="G52" s="33">
        <f>'Załącznik 2'!H57</f>
        <v>0</v>
      </c>
      <c r="H52" s="33">
        <f>'Załącznik 2'!I57</f>
        <v>0</v>
      </c>
      <c r="I52" s="33">
        <f>'Załącznik 2'!J57</f>
        <v>0</v>
      </c>
      <c r="J52" s="33">
        <f>'Załącznik 2'!K57</f>
        <v>0</v>
      </c>
      <c r="K52" s="33">
        <f>'Załącznik 2'!L57</f>
        <v>0</v>
      </c>
      <c r="L52" s="33">
        <f>'Załącznik 2'!M57</f>
        <v>0</v>
      </c>
      <c r="M52" s="33">
        <f>'Załącznik 2'!N57</f>
        <v>0</v>
      </c>
      <c r="N52" s="33">
        <f>'Załącznik 2'!O57</f>
        <v>0</v>
      </c>
      <c r="O52" s="33">
        <f>'Załącznik 2'!P57</f>
        <v>0</v>
      </c>
      <c r="P52" s="33">
        <f>'Załącznik 2'!Q57</f>
        <v>0</v>
      </c>
      <c r="Q52" s="33">
        <f>'Załącznik 2'!R57</f>
        <v>0</v>
      </c>
      <c r="R52" s="33">
        <f>'Załącznik 2'!S57</f>
        <v>0</v>
      </c>
      <c r="S52" s="33">
        <f>'Załącznik 2'!T57</f>
        <v>0</v>
      </c>
      <c r="T52" s="33">
        <f>'Załącznik 2'!U57</f>
        <v>0</v>
      </c>
      <c r="U52" s="33">
        <f>'Załącznik 2'!V57</f>
        <v>0</v>
      </c>
      <c r="V52" s="33">
        <f>'Załącznik 2'!W57</f>
        <v>0</v>
      </c>
      <c r="W52" s="33">
        <f>'Załącznik 2'!X57</f>
        <v>0</v>
      </c>
      <c r="X52" s="33">
        <f>'Załącznik 2'!Y57</f>
        <v>0</v>
      </c>
      <c r="Y52" s="33">
        <f>'Załącznik 2'!Z57</f>
        <v>0</v>
      </c>
      <c r="Z52" s="33">
        <f>'Załącznik 2'!AA57</f>
        <v>0</v>
      </c>
      <c r="AA52" s="33">
        <f>'Załącznik 2'!AB57</f>
        <v>0</v>
      </c>
      <c r="AB52" s="33">
        <f>'Załącznik 2'!AC57</f>
        <v>0</v>
      </c>
      <c r="AC52" s="33">
        <f>'Załącznik 2'!AD57</f>
        <v>0</v>
      </c>
      <c r="AD52" s="34">
        <f>'Załącznik 2'!AE57</f>
        <v>0</v>
      </c>
    </row>
    <row r="53" spans="1:30" ht="15.6" customHeight="1" x14ac:dyDescent="0.25">
      <c r="A53" s="219" t="s">
        <v>456</v>
      </c>
      <c r="B53" s="205" t="s">
        <v>337</v>
      </c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7"/>
    </row>
    <row r="54" spans="1:30" ht="14.45" customHeight="1" x14ac:dyDescent="0.25">
      <c r="A54" s="220"/>
      <c r="B54" s="35" t="s">
        <v>398</v>
      </c>
      <c r="C54" s="36">
        <f t="shared" ref="C54:C58" si="9">SUM(D54:AD54)</f>
        <v>0</v>
      </c>
      <c r="D54" s="36">
        <f>'Załącznik 2'!E70</f>
        <v>0</v>
      </c>
      <c r="E54" s="36">
        <f>'Załącznik 2'!F70</f>
        <v>0</v>
      </c>
      <c r="F54" s="36">
        <f>'Załącznik 2'!G70</f>
        <v>0</v>
      </c>
      <c r="G54" s="36">
        <f>'Załącznik 2'!H70</f>
        <v>0</v>
      </c>
      <c r="H54" s="36">
        <f>'Załącznik 2'!I70</f>
        <v>0</v>
      </c>
      <c r="I54" s="36">
        <f>'Załącznik 2'!J70</f>
        <v>0</v>
      </c>
      <c r="J54" s="36">
        <f>'Załącznik 2'!K70</f>
        <v>0</v>
      </c>
      <c r="K54" s="36">
        <f>'Załącznik 2'!L70</f>
        <v>0</v>
      </c>
      <c r="L54" s="36">
        <f>'Załącznik 2'!M70</f>
        <v>0</v>
      </c>
      <c r="M54" s="36">
        <f>'Załącznik 2'!N70</f>
        <v>0</v>
      </c>
      <c r="N54" s="36">
        <f>'Załącznik 2'!O70</f>
        <v>0</v>
      </c>
      <c r="O54" s="36">
        <f>'Załącznik 2'!P70</f>
        <v>0</v>
      </c>
      <c r="P54" s="36">
        <f>'Załącznik 2'!Q70</f>
        <v>0</v>
      </c>
      <c r="Q54" s="36">
        <f>'Załącznik 2'!R70</f>
        <v>0</v>
      </c>
      <c r="R54" s="36">
        <f>'Załącznik 2'!S70</f>
        <v>0</v>
      </c>
      <c r="S54" s="36">
        <f>'Załącznik 2'!T70</f>
        <v>0</v>
      </c>
      <c r="T54" s="36">
        <f>'Załącznik 2'!U70</f>
        <v>0</v>
      </c>
      <c r="U54" s="36">
        <f>'Załącznik 2'!V70</f>
        <v>0</v>
      </c>
      <c r="V54" s="36">
        <f>'Załącznik 2'!W70</f>
        <v>0</v>
      </c>
      <c r="W54" s="36">
        <f>'Załącznik 2'!X70</f>
        <v>0</v>
      </c>
      <c r="X54" s="36">
        <f>'Załącznik 2'!Y70</f>
        <v>0</v>
      </c>
      <c r="Y54" s="36">
        <f>'Załącznik 2'!Z70</f>
        <v>0</v>
      </c>
      <c r="Z54" s="36">
        <f>'Załącznik 2'!AA70</f>
        <v>0</v>
      </c>
      <c r="AA54" s="36">
        <f>'Załącznik 2'!AB70</f>
        <v>0</v>
      </c>
      <c r="AB54" s="36">
        <f>'Załącznik 2'!AC70</f>
        <v>0</v>
      </c>
      <c r="AC54" s="36">
        <f>'Załącznik 2'!AD70</f>
        <v>0</v>
      </c>
      <c r="AD54" s="37">
        <f>'Załącznik 2'!AE70</f>
        <v>0</v>
      </c>
    </row>
    <row r="55" spans="1:30" ht="14.45" customHeight="1" x14ac:dyDescent="0.25">
      <c r="A55" s="221"/>
      <c r="B55" s="35" t="s">
        <v>1</v>
      </c>
      <c r="C55" s="36">
        <f t="shared" si="9"/>
        <v>0</v>
      </c>
      <c r="D55" s="36">
        <f>'Załącznik 2'!E71</f>
        <v>0</v>
      </c>
      <c r="E55" s="36">
        <f>'Załącznik 2'!F71</f>
        <v>0</v>
      </c>
      <c r="F55" s="36">
        <f>'Załącznik 2'!G71</f>
        <v>0</v>
      </c>
      <c r="G55" s="36">
        <f>'Załącznik 2'!H71</f>
        <v>0</v>
      </c>
      <c r="H55" s="36">
        <f>'Załącznik 2'!I71</f>
        <v>0</v>
      </c>
      <c r="I55" s="36">
        <f>'Załącznik 2'!J71</f>
        <v>0</v>
      </c>
      <c r="J55" s="36">
        <f>'Załącznik 2'!K71</f>
        <v>0</v>
      </c>
      <c r="K55" s="36">
        <f>'Załącznik 2'!L71</f>
        <v>0</v>
      </c>
      <c r="L55" s="36">
        <f>'Załącznik 2'!M71</f>
        <v>0</v>
      </c>
      <c r="M55" s="36">
        <f>'Załącznik 2'!N71</f>
        <v>0</v>
      </c>
      <c r="N55" s="36">
        <f>'Załącznik 2'!O71</f>
        <v>0</v>
      </c>
      <c r="O55" s="36">
        <f>'Załącznik 2'!P71</f>
        <v>0</v>
      </c>
      <c r="P55" s="36">
        <f>'Załącznik 2'!Q71</f>
        <v>0</v>
      </c>
      <c r="Q55" s="36">
        <f>'Załącznik 2'!R71</f>
        <v>0</v>
      </c>
      <c r="R55" s="36">
        <f>'Załącznik 2'!S71</f>
        <v>0</v>
      </c>
      <c r="S55" s="36">
        <f>'Załącznik 2'!T71</f>
        <v>0</v>
      </c>
      <c r="T55" s="36">
        <f>'Załącznik 2'!U71</f>
        <v>0</v>
      </c>
      <c r="U55" s="36">
        <f>'Załącznik 2'!V71</f>
        <v>0</v>
      </c>
      <c r="V55" s="36">
        <f>'Załącznik 2'!W71</f>
        <v>0</v>
      </c>
      <c r="W55" s="36">
        <f>'Załącznik 2'!X71</f>
        <v>0</v>
      </c>
      <c r="X55" s="36">
        <f>'Załącznik 2'!Y71</f>
        <v>0</v>
      </c>
      <c r="Y55" s="36">
        <f>'Załącznik 2'!Z71</f>
        <v>0</v>
      </c>
      <c r="Z55" s="36">
        <f>'Załącznik 2'!AA71</f>
        <v>0</v>
      </c>
      <c r="AA55" s="36">
        <f>'Załącznik 2'!AB71</f>
        <v>0</v>
      </c>
      <c r="AB55" s="36">
        <f>'Załącznik 2'!AC71</f>
        <v>0</v>
      </c>
      <c r="AC55" s="36">
        <f>'Załącznik 2'!AD71</f>
        <v>0</v>
      </c>
      <c r="AD55" s="37">
        <f>'Załącznik 2'!AE71</f>
        <v>0</v>
      </c>
    </row>
    <row r="56" spans="1:30" ht="15.6" customHeight="1" x14ac:dyDescent="0.25">
      <c r="A56" s="216" t="s">
        <v>457</v>
      </c>
      <c r="B56" s="249" t="s">
        <v>458</v>
      </c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1"/>
    </row>
    <row r="57" spans="1:30" ht="14.45" customHeight="1" x14ac:dyDescent="0.25">
      <c r="A57" s="217"/>
      <c r="B57" s="31" t="s">
        <v>398</v>
      </c>
      <c r="C57" s="16">
        <f t="shared" si="9"/>
        <v>0</v>
      </c>
      <c r="D57" s="16">
        <f>D42+D45+D48</f>
        <v>0</v>
      </c>
      <c r="E57" s="16">
        <f t="shared" ref="E57:AD57" si="10">E42+E45+E48</f>
        <v>0</v>
      </c>
      <c r="F57" s="16">
        <f t="shared" si="10"/>
        <v>0</v>
      </c>
      <c r="G57" s="16">
        <f t="shared" si="10"/>
        <v>0</v>
      </c>
      <c r="H57" s="16">
        <f t="shared" si="10"/>
        <v>0</v>
      </c>
      <c r="I57" s="16">
        <f t="shared" si="10"/>
        <v>0</v>
      </c>
      <c r="J57" s="16">
        <f t="shared" si="10"/>
        <v>0</v>
      </c>
      <c r="K57" s="16">
        <f t="shared" si="10"/>
        <v>0</v>
      </c>
      <c r="L57" s="16">
        <f t="shared" si="10"/>
        <v>0</v>
      </c>
      <c r="M57" s="16">
        <f t="shared" si="10"/>
        <v>0</v>
      </c>
      <c r="N57" s="16">
        <f t="shared" si="10"/>
        <v>0</v>
      </c>
      <c r="O57" s="16">
        <f t="shared" si="10"/>
        <v>0</v>
      </c>
      <c r="P57" s="16">
        <f t="shared" si="10"/>
        <v>0</v>
      </c>
      <c r="Q57" s="16">
        <f t="shared" si="10"/>
        <v>0</v>
      </c>
      <c r="R57" s="16">
        <f t="shared" si="10"/>
        <v>0</v>
      </c>
      <c r="S57" s="16">
        <f t="shared" si="10"/>
        <v>0</v>
      </c>
      <c r="T57" s="16">
        <f t="shared" si="10"/>
        <v>0</v>
      </c>
      <c r="U57" s="16">
        <f t="shared" si="10"/>
        <v>0</v>
      </c>
      <c r="V57" s="16">
        <f t="shared" si="10"/>
        <v>0</v>
      </c>
      <c r="W57" s="16">
        <f t="shared" si="10"/>
        <v>0</v>
      </c>
      <c r="X57" s="16">
        <f t="shared" si="10"/>
        <v>0</v>
      </c>
      <c r="Y57" s="16">
        <f t="shared" si="10"/>
        <v>0</v>
      </c>
      <c r="Z57" s="16">
        <f t="shared" si="10"/>
        <v>0</v>
      </c>
      <c r="AA57" s="16">
        <f t="shared" si="10"/>
        <v>0</v>
      </c>
      <c r="AB57" s="16">
        <f t="shared" si="10"/>
        <v>0</v>
      </c>
      <c r="AC57" s="16">
        <f t="shared" si="10"/>
        <v>0</v>
      </c>
      <c r="AD57" s="17">
        <f t="shared" si="10"/>
        <v>0</v>
      </c>
    </row>
    <row r="58" spans="1:30" ht="14.45" customHeight="1" x14ac:dyDescent="0.25">
      <c r="A58" s="218"/>
      <c r="B58" s="38" t="s">
        <v>1</v>
      </c>
      <c r="C58" s="19">
        <f t="shared" si="9"/>
        <v>0</v>
      </c>
      <c r="D58" s="19">
        <f>D43+D46+D49</f>
        <v>0</v>
      </c>
      <c r="E58" s="19">
        <f t="shared" ref="E58:AD58" si="11">E43+E46+E49</f>
        <v>0</v>
      </c>
      <c r="F58" s="19">
        <f t="shared" si="11"/>
        <v>0</v>
      </c>
      <c r="G58" s="19">
        <f t="shared" si="11"/>
        <v>0</v>
      </c>
      <c r="H58" s="19">
        <f t="shared" si="11"/>
        <v>0</v>
      </c>
      <c r="I58" s="19">
        <f t="shared" si="11"/>
        <v>0</v>
      </c>
      <c r="J58" s="19">
        <f t="shared" si="11"/>
        <v>0</v>
      </c>
      <c r="K58" s="19">
        <f t="shared" si="11"/>
        <v>0</v>
      </c>
      <c r="L58" s="19">
        <f t="shared" si="11"/>
        <v>0</v>
      </c>
      <c r="M58" s="19">
        <f t="shared" si="11"/>
        <v>0</v>
      </c>
      <c r="N58" s="19">
        <f t="shared" si="11"/>
        <v>0</v>
      </c>
      <c r="O58" s="19">
        <f t="shared" si="11"/>
        <v>0</v>
      </c>
      <c r="P58" s="19">
        <f t="shared" si="11"/>
        <v>0</v>
      </c>
      <c r="Q58" s="19">
        <f t="shared" si="11"/>
        <v>0</v>
      </c>
      <c r="R58" s="19">
        <f t="shared" si="11"/>
        <v>0</v>
      </c>
      <c r="S58" s="19">
        <f t="shared" si="11"/>
        <v>0</v>
      </c>
      <c r="T58" s="19">
        <f t="shared" si="11"/>
        <v>0</v>
      </c>
      <c r="U58" s="19">
        <f t="shared" si="11"/>
        <v>0</v>
      </c>
      <c r="V58" s="19">
        <f t="shared" si="11"/>
        <v>0</v>
      </c>
      <c r="W58" s="19">
        <f t="shared" si="11"/>
        <v>0</v>
      </c>
      <c r="X58" s="19">
        <f t="shared" si="11"/>
        <v>0</v>
      </c>
      <c r="Y58" s="19">
        <f t="shared" si="11"/>
        <v>0</v>
      </c>
      <c r="Z58" s="19">
        <f t="shared" si="11"/>
        <v>0</v>
      </c>
      <c r="AA58" s="19">
        <f t="shared" si="11"/>
        <v>0</v>
      </c>
      <c r="AB58" s="19">
        <f t="shared" si="11"/>
        <v>0</v>
      </c>
      <c r="AC58" s="19">
        <f t="shared" si="11"/>
        <v>0</v>
      </c>
      <c r="AD58" s="20">
        <f t="shared" si="11"/>
        <v>0</v>
      </c>
    </row>
    <row r="59" spans="1:30" ht="21.75" customHeight="1" x14ac:dyDescent="0.25">
      <c r="A59" s="193" t="s">
        <v>480</v>
      </c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5"/>
    </row>
    <row r="60" spans="1:30" ht="19.5" hidden="1" customHeight="1" x14ac:dyDescent="0.25">
      <c r="A60" s="239" t="s">
        <v>338</v>
      </c>
      <c r="B60" s="190" t="s">
        <v>19</v>
      </c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2"/>
    </row>
    <row r="61" spans="1:30" ht="15" customHeight="1" x14ac:dyDescent="0.25">
      <c r="A61" s="182"/>
      <c r="B61" s="196" t="s">
        <v>454</v>
      </c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8"/>
    </row>
    <row r="62" spans="1:30" ht="15" customHeight="1" x14ac:dyDescent="0.25">
      <c r="A62" s="240"/>
      <c r="B62" s="12" t="s">
        <v>395</v>
      </c>
      <c r="C62" s="16">
        <f>SUM(D62:AD62)</f>
        <v>0</v>
      </c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4"/>
    </row>
    <row r="63" spans="1:30" ht="15" customHeight="1" x14ac:dyDescent="0.25">
      <c r="A63" s="240"/>
      <c r="B63" s="12" t="s">
        <v>16</v>
      </c>
      <c r="C63" s="16">
        <f>SUM(D63:AD63)</f>
        <v>0</v>
      </c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4"/>
    </row>
    <row r="64" spans="1:30" ht="15" customHeight="1" x14ac:dyDescent="0.25">
      <c r="A64" s="228" t="s">
        <v>339</v>
      </c>
      <c r="B64" s="241" t="s">
        <v>481</v>
      </c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3"/>
    </row>
    <row r="65" spans="1:30" ht="15" customHeight="1" x14ac:dyDescent="0.25">
      <c r="A65" s="228"/>
      <c r="B65" s="40" t="s">
        <v>395</v>
      </c>
      <c r="C65" s="40">
        <f>SUM(D65:AD65)</f>
        <v>0</v>
      </c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6"/>
    </row>
    <row r="66" spans="1:30" ht="15" customHeight="1" x14ac:dyDescent="0.25">
      <c r="A66" s="229"/>
      <c r="B66" s="41" t="s">
        <v>17</v>
      </c>
      <c r="C66" s="41">
        <f>SUM(D66:AD66)</f>
        <v>0</v>
      </c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  <c r="AA66" s="157"/>
      <c r="AB66" s="157"/>
      <c r="AC66" s="157"/>
      <c r="AD66" s="158"/>
    </row>
    <row r="67" spans="1:30" ht="18.75" customHeight="1" x14ac:dyDescent="0.25">
      <c r="A67" s="193" t="s">
        <v>479</v>
      </c>
      <c r="B67" s="194"/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5"/>
    </row>
    <row r="68" spans="1:30" ht="30" customHeight="1" x14ac:dyDescent="0.25">
      <c r="A68" s="39" t="s">
        <v>340</v>
      </c>
      <c r="B68" s="42" t="s">
        <v>463</v>
      </c>
      <c r="C68" s="43">
        <f>C69+C70</f>
        <v>0</v>
      </c>
      <c r="D68" s="43">
        <f>D69+D70</f>
        <v>0</v>
      </c>
      <c r="E68" s="43">
        <f t="shared" ref="E68:J68" si="12">E69+E70</f>
        <v>0</v>
      </c>
      <c r="F68" s="43">
        <f t="shared" si="12"/>
        <v>0</v>
      </c>
      <c r="G68" s="43">
        <f t="shared" si="12"/>
        <v>0</v>
      </c>
      <c r="H68" s="43">
        <f t="shared" si="12"/>
        <v>0</v>
      </c>
      <c r="I68" s="43">
        <f t="shared" si="12"/>
        <v>0</v>
      </c>
      <c r="J68" s="43">
        <f t="shared" si="12"/>
        <v>0</v>
      </c>
      <c r="K68" s="43">
        <f t="shared" ref="K68:AD68" si="13">K69+K70</f>
        <v>0</v>
      </c>
      <c r="L68" s="43">
        <f t="shared" si="13"/>
        <v>0</v>
      </c>
      <c r="M68" s="43">
        <f t="shared" si="13"/>
        <v>0</v>
      </c>
      <c r="N68" s="43">
        <f t="shared" si="13"/>
        <v>0</v>
      </c>
      <c r="O68" s="43">
        <f t="shared" si="13"/>
        <v>0</v>
      </c>
      <c r="P68" s="43">
        <f t="shared" si="13"/>
        <v>0</v>
      </c>
      <c r="Q68" s="43">
        <f t="shared" si="13"/>
        <v>0</v>
      </c>
      <c r="R68" s="43">
        <f t="shared" si="13"/>
        <v>0</v>
      </c>
      <c r="S68" s="43">
        <f t="shared" si="13"/>
        <v>0</v>
      </c>
      <c r="T68" s="43">
        <f t="shared" si="13"/>
        <v>0</v>
      </c>
      <c r="U68" s="43">
        <f t="shared" si="13"/>
        <v>0</v>
      </c>
      <c r="V68" s="43">
        <f t="shared" si="13"/>
        <v>0</v>
      </c>
      <c r="W68" s="43">
        <f t="shared" si="13"/>
        <v>0</v>
      </c>
      <c r="X68" s="43">
        <f t="shared" si="13"/>
        <v>0</v>
      </c>
      <c r="Y68" s="43">
        <f t="shared" si="13"/>
        <v>0</v>
      </c>
      <c r="Z68" s="43">
        <f t="shared" si="13"/>
        <v>0</v>
      </c>
      <c r="AA68" s="43">
        <f t="shared" si="13"/>
        <v>0</v>
      </c>
      <c r="AB68" s="43">
        <f t="shared" si="13"/>
        <v>0</v>
      </c>
      <c r="AC68" s="43">
        <f t="shared" si="13"/>
        <v>0</v>
      </c>
      <c r="AD68" s="44">
        <f t="shared" si="13"/>
        <v>0</v>
      </c>
    </row>
    <row r="69" spans="1:30" ht="30" customHeight="1" x14ac:dyDescent="0.3">
      <c r="A69" s="15" t="s">
        <v>28</v>
      </c>
      <c r="B69" s="45" t="s">
        <v>26</v>
      </c>
      <c r="C69" s="16">
        <f>SUM(D69:AD69)</f>
        <v>0</v>
      </c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9"/>
      <c r="AA69" s="159"/>
      <c r="AB69" s="159"/>
      <c r="AC69" s="159"/>
      <c r="AD69" s="160"/>
    </row>
    <row r="70" spans="1:30" ht="30" customHeight="1" x14ac:dyDescent="0.3">
      <c r="A70" s="15" t="s">
        <v>341</v>
      </c>
      <c r="B70" s="45" t="s">
        <v>27</v>
      </c>
      <c r="C70" s="16">
        <f>SUM(D70:AD70)</f>
        <v>0</v>
      </c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9"/>
      <c r="AA70" s="159"/>
      <c r="AB70" s="159"/>
      <c r="AC70" s="159"/>
      <c r="AD70" s="160"/>
    </row>
    <row r="71" spans="1:30" ht="30" customHeight="1" x14ac:dyDescent="0.3">
      <c r="A71" s="15" t="s">
        <v>14</v>
      </c>
      <c r="B71" s="46" t="s">
        <v>25</v>
      </c>
      <c r="C71" s="16">
        <f>SUM(D71:AD71)</f>
        <v>0</v>
      </c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9"/>
      <c r="AA71" s="159"/>
      <c r="AB71" s="159"/>
      <c r="AC71" s="159"/>
      <c r="AD71" s="160"/>
    </row>
    <row r="72" spans="1:30" ht="39" customHeight="1" x14ac:dyDescent="0.3">
      <c r="A72" s="47" t="s">
        <v>29</v>
      </c>
      <c r="B72" s="48" t="s">
        <v>465</v>
      </c>
      <c r="C72" s="19">
        <f>SUM(D72:AD72)</f>
        <v>0</v>
      </c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2"/>
      <c r="AA72" s="162"/>
      <c r="AB72" s="162"/>
      <c r="AC72" s="162"/>
      <c r="AD72" s="163"/>
    </row>
    <row r="73" spans="1:30" ht="16.5" x14ac:dyDescent="0.3">
      <c r="A73" s="4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</row>
    <row r="74" spans="1:30" ht="16.5" x14ac:dyDescent="0.3">
      <c r="A74" s="4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</row>
    <row r="75" spans="1:30" ht="16.5" x14ac:dyDescent="0.3">
      <c r="A75" s="4"/>
      <c r="B75" s="7"/>
      <c r="C75" s="164">
        <f>C2</f>
        <v>45658</v>
      </c>
      <c r="E75" s="211"/>
      <c r="F75" s="211"/>
      <c r="H75" s="211"/>
      <c r="I75" s="211"/>
      <c r="J75" s="211"/>
      <c r="L75" s="211"/>
      <c r="M75" s="211"/>
      <c r="N75" s="211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</row>
    <row r="76" spans="1:30" ht="16.5" x14ac:dyDescent="0.3">
      <c r="A76" s="4"/>
      <c r="B76" s="7"/>
      <c r="C76" s="49" t="s">
        <v>329</v>
      </c>
      <c r="E76" s="212" t="s">
        <v>328</v>
      </c>
      <c r="F76" s="212"/>
      <c r="H76" s="212" t="s">
        <v>392</v>
      </c>
      <c r="I76" s="212"/>
      <c r="J76" s="212"/>
      <c r="L76" s="212" t="s">
        <v>32</v>
      </c>
      <c r="M76" s="212"/>
      <c r="N76" s="212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16.5" x14ac:dyDescent="0.3">
      <c r="A77" s="4"/>
      <c r="B77" s="7"/>
      <c r="C77" s="7"/>
      <c r="D77" s="50"/>
      <c r="E77" s="50"/>
      <c r="F77" s="50"/>
      <c r="G77" s="50"/>
      <c r="H77" s="51"/>
      <c r="I77" s="51"/>
      <c r="J77" s="51"/>
      <c r="K77" s="51"/>
      <c r="L77" s="183" t="s">
        <v>385</v>
      </c>
      <c r="M77" s="183"/>
      <c r="N77" s="183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</row>
    <row r="78" spans="1:30" ht="16.5" x14ac:dyDescent="0.3">
      <c r="A78" s="4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</row>
    <row r="79" spans="1:30" ht="16.5" x14ac:dyDescent="0.3">
      <c r="A79" s="4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</row>
    <row r="80" spans="1:30" ht="16.5" x14ac:dyDescent="0.3">
      <c r="A80" s="4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</row>
    <row r="81" spans="1:30" ht="16.5" x14ac:dyDescent="0.3">
      <c r="A81" s="4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</row>
    <row r="82" spans="1:30" ht="16.5" x14ac:dyDescent="0.3">
      <c r="A82" s="4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</row>
    <row r="83" spans="1:30" ht="16.5" x14ac:dyDescent="0.3">
      <c r="A83" s="4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</row>
    <row r="84" spans="1:30" ht="16.5" x14ac:dyDescent="0.3">
      <c r="A84" s="4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</row>
    <row r="85" spans="1:30" ht="16.5" x14ac:dyDescent="0.3">
      <c r="A85" s="4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</row>
    <row r="86" spans="1:30" ht="16.5" x14ac:dyDescent="0.3">
      <c r="A86" s="286" t="s">
        <v>472</v>
      </c>
      <c r="B86" s="287"/>
      <c r="C86" s="287"/>
      <c r="D86" s="287"/>
      <c r="E86" s="287"/>
      <c r="F86" s="287"/>
      <c r="G86" s="287"/>
      <c r="H86" s="287"/>
      <c r="I86" s="288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</row>
    <row r="87" spans="1:30" ht="16.5" x14ac:dyDescent="0.3">
      <c r="A87" s="168" t="s">
        <v>20</v>
      </c>
      <c r="B87" s="298" t="s">
        <v>21</v>
      </c>
      <c r="C87" s="298"/>
      <c r="D87" s="298"/>
      <c r="E87" s="298"/>
      <c r="F87" s="299" t="s">
        <v>400</v>
      </c>
      <c r="G87" s="299"/>
      <c r="H87" s="299" t="s">
        <v>446</v>
      </c>
      <c r="I87" s="300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spans="1:30" ht="16.5" x14ac:dyDescent="0.3">
      <c r="A88" s="169"/>
      <c r="B88" s="171" t="s">
        <v>445</v>
      </c>
      <c r="C88" s="172"/>
      <c r="D88" s="172"/>
      <c r="E88" s="173"/>
      <c r="F88" s="276">
        <v>0</v>
      </c>
      <c r="G88" s="276"/>
      <c r="H88" s="277">
        <f>C15+C42+C45</f>
        <v>0</v>
      </c>
      <c r="I88" s="278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</row>
    <row r="89" spans="1:30" ht="16.5" x14ac:dyDescent="0.3">
      <c r="A89" s="169"/>
      <c r="B89" s="174" t="s">
        <v>451</v>
      </c>
      <c r="C89" s="175"/>
      <c r="D89" s="175"/>
      <c r="E89" s="176"/>
      <c r="F89" s="276">
        <v>0</v>
      </c>
      <c r="G89" s="276"/>
      <c r="H89" s="277">
        <f>C42+C45</f>
        <v>0</v>
      </c>
      <c r="I89" s="278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</row>
    <row r="90" spans="1:30" ht="16.5" x14ac:dyDescent="0.3">
      <c r="A90" s="170"/>
      <c r="B90" s="177" t="s">
        <v>464</v>
      </c>
      <c r="C90" s="178"/>
      <c r="D90" s="178"/>
      <c r="E90" s="179"/>
      <c r="F90" s="289">
        <v>0</v>
      </c>
      <c r="G90" s="289"/>
      <c r="H90" s="290">
        <f>C69</f>
        <v>0</v>
      </c>
      <c r="I90" s="29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</row>
    <row r="91" spans="1:30" ht="32.25" customHeight="1" x14ac:dyDescent="0.3">
      <c r="A91" s="168" t="s">
        <v>22</v>
      </c>
      <c r="B91" s="293" t="s">
        <v>23</v>
      </c>
      <c r="C91" s="293"/>
      <c r="D91" s="293"/>
      <c r="E91" s="293"/>
      <c r="F91" s="294" t="s">
        <v>449</v>
      </c>
      <c r="G91" s="294"/>
      <c r="H91" s="295"/>
      <c r="I91" s="296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</row>
    <row r="92" spans="1:30" ht="16.5" x14ac:dyDescent="0.3">
      <c r="A92" s="169"/>
      <c r="B92" s="171" t="s">
        <v>470</v>
      </c>
      <c r="C92" s="172"/>
      <c r="D92" s="172"/>
      <c r="E92" s="173"/>
      <c r="F92" s="276">
        <v>0</v>
      </c>
      <c r="G92" s="276"/>
      <c r="H92" s="277">
        <f>C17+C22+C34</f>
        <v>0</v>
      </c>
      <c r="I92" s="278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</row>
    <row r="93" spans="1:30" ht="16.5" x14ac:dyDescent="0.3">
      <c r="A93" s="169"/>
      <c r="B93" s="171" t="s">
        <v>447</v>
      </c>
      <c r="C93" s="172"/>
      <c r="D93" s="172"/>
      <c r="E93" s="173"/>
      <c r="F93" s="276">
        <v>0</v>
      </c>
      <c r="G93" s="276"/>
      <c r="H93" s="277">
        <f>D38</f>
        <v>0</v>
      </c>
      <c r="I93" s="278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</row>
    <row r="94" spans="1:30" ht="16.5" x14ac:dyDescent="0.3">
      <c r="A94" s="169"/>
      <c r="B94" s="171" t="s">
        <v>452</v>
      </c>
      <c r="C94" s="172"/>
      <c r="D94" s="172"/>
      <c r="E94" s="173"/>
      <c r="F94" s="276">
        <v>0</v>
      </c>
      <c r="G94" s="276"/>
      <c r="H94" s="277">
        <f>D72</f>
        <v>0</v>
      </c>
      <c r="I94" s="292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</row>
    <row r="95" spans="1:30" ht="16.5" x14ac:dyDescent="0.3">
      <c r="A95" s="170"/>
      <c r="B95" s="177" t="s">
        <v>450</v>
      </c>
      <c r="C95" s="178"/>
      <c r="D95" s="178"/>
      <c r="E95" s="179"/>
      <c r="F95" s="289">
        <v>0</v>
      </c>
      <c r="G95" s="289"/>
      <c r="H95" s="290">
        <f>D68</f>
        <v>0</v>
      </c>
      <c r="I95" s="291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</row>
    <row r="96" spans="1:30" ht="16.5" customHeight="1" x14ac:dyDescent="0.25">
      <c r="A96" s="135" t="s">
        <v>483</v>
      </c>
      <c r="B96" s="282" t="s">
        <v>484</v>
      </c>
      <c r="C96" s="282"/>
      <c r="D96" s="282"/>
      <c r="E96" s="283"/>
      <c r="F96" s="281">
        <f>C38-D38</f>
        <v>0</v>
      </c>
      <c r="G96" s="281"/>
      <c r="H96" s="284"/>
      <c r="I96" s="285"/>
    </row>
    <row r="98" spans="1:1" x14ac:dyDescent="0.25">
      <c r="A98" s="136"/>
    </row>
  </sheetData>
  <sheetProtection algorithmName="SHA-512" hashValue="y/XbSQ2LkEOcaCwOG8SBHuQQFcVX161/8uRbDij0d2v615oSm6ospHWRjbnQhGjN0xzN7NqwSzUIcxScVu+COg==" saltValue="FWzL+VAFoOGNJec38mbh4Q==" spinCount="100000" sheet="1" objects="1" scenarios="1"/>
  <sortState xmlns:xlrd2="http://schemas.microsoft.com/office/spreadsheetml/2017/richdata2" ref="J4:R5">
    <sortCondition ref="J4:J5"/>
  </sortState>
  <mergeCells count="126">
    <mergeCell ref="F96:G96"/>
    <mergeCell ref="B96:E96"/>
    <mergeCell ref="H96:I96"/>
    <mergeCell ref="A14:A15"/>
    <mergeCell ref="A16:A17"/>
    <mergeCell ref="A86:I86"/>
    <mergeCell ref="F94:G94"/>
    <mergeCell ref="F95:G95"/>
    <mergeCell ref="H95:I95"/>
    <mergeCell ref="F89:G89"/>
    <mergeCell ref="H89:I89"/>
    <mergeCell ref="H94:I94"/>
    <mergeCell ref="B91:E91"/>
    <mergeCell ref="F91:G91"/>
    <mergeCell ref="H91:I91"/>
    <mergeCell ref="F92:G92"/>
    <mergeCell ref="F93:G93"/>
    <mergeCell ref="H92:I92"/>
    <mergeCell ref="H93:I93"/>
    <mergeCell ref="F90:G90"/>
    <mergeCell ref="H90:I90"/>
    <mergeCell ref="B87:E87"/>
    <mergeCell ref="F87:G87"/>
    <mergeCell ref="H87:I87"/>
    <mergeCell ref="B5:H5"/>
    <mergeCell ref="A11:A13"/>
    <mergeCell ref="B4:C4"/>
    <mergeCell ref="D4:H4"/>
    <mergeCell ref="F88:G88"/>
    <mergeCell ref="H88:I88"/>
    <mergeCell ref="B24:AD24"/>
    <mergeCell ref="V8:V9"/>
    <mergeCell ref="R8:R9"/>
    <mergeCell ref="D8:D9"/>
    <mergeCell ref="K8:K9"/>
    <mergeCell ref="B11:AD11"/>
    <mergeCell ref="I8:I9"/>
    <mergeCell ref="E8:E9"/>
    <mergeCell ref="N8:N9"/>
    <mergeCell ref="Q8:Q9"/>
    <mergeCell ref="Z8:Z9"/>
    <mergeCell ref="F8:F9"/>
    <mergeCell ref="T8:T9"/>
    <mergeCell ref="J8:J9"/>
    <mergeCell ref="S8:S9"/>
    <mergeCell ref="A8:B9"/>
    <mergeCell ref="A10:AD10"/>
    <mergeCell ref="B27:AD27"/>
    <mergeCell ref="B30:AD30"/>
    <mergeCell ref="O8:O9"/>
    <mergeCell ref="A30:A32"/>
    <mergeCell ref="A35:A36"/>
    <mergeCell ref="L8:L9"/>
    <mergeCell ref="P8:P9"/>
    <mergeCell ref="A33:A34"/>
    <mergeCell ref="B14:AD14"/>
    <mergeCell ref="U8:U9"/>
    <mergeCell ref="AC8:AC9"/>
    <mergeCell ref="AD8:AD9"/>
    <mergeCell ref="X8:X9"/>
    <mergeCell ref="Y8:Y9"/>
    <mergeCell ref="G8:G9"/>
    <mergeCell ref="B16:AD16"/>
    <mergeCell ref="A18:A20"/>
    <mergeCell ref="B18:AD18"/>
    <mergeCell ref="B21:AD21"/>
    <mergeCell ref="AA8:AA9"/>
    <mergeCell ref="AB8:AB9"/>
    <mergeCell ref="W8:W9"/>
    <mergeCell ref="B41:AD41"/>
    <mergeCell ref="A56:A58"/>
    <mergeCell ref="A53:A55"/>
    <mergeCell ref="A50:A52"/>
    <mergeCell ref="A47:A49"/>
    <mergeCell ref="A44:A46"/>
    <mergeCell ref="F1:G1"/>
    <mergeCell ref="A64:A66"/>
    <mergeCell ref="B33:AD33"/>
    <mergeCell ref="A21:A23"/>
    <mergeCell ref="C1:E1"/>
    <mergeCell ref="C2:E2"/>
    <mergeCell ref="A7:AD7"/>
    <mergeCell ref="A37:A39"/>
    <mergeCell ref="A24:A26"/>
    <mergeCell ref="A27:A29"/>
    <mergeCell ref="A60:A63"/>
    <mergeCell ref="B64:AD64"/>
    <mergeCell ref="H8:H9"/>
    <mergeCell ref="C8:C9"/>
    <mergeCell ref="M8:M9"/>
    <mergeCell ref="B56:AD56"/>
    <mergeCell ref="C3:E3"/>
    <mergeCell ref="A6:AD6"/>
    <mergeCell ref="B47:AD47"/>
    <mergeCell ref="B53:AD53"/>
    <mergeCell ref="B50:AD50"/>
    <mergeCell ref="E75:F75"/>
    <mergeCell ref="E76:F76"/>
    <mergeCell ref="H75:J75"/>
    <mergeCell ref="H76:J76"/>
    <mergeCell ref="L75:N75"/>
    <mergeCell ref="L76:N76"/>
    <mergeCell ref="AC1:AD1"/>
    <mergeCell ref="J2:T2"/>
    <mergeCell ref="J1:T1"/>
    <mergeCell ref="J4:T4"/>
    <mergeCell ref="J5:T5"/>
    <mergeCell ref="A87:A90"/>
    <mergeCell ref="A91:A95"/>
    <mergeCell ref="B88:E88"/>
    <mergeCell ref="B89:E89"/>
    <mergeCell ref="B90:E90"/>
    <mergeCell ref="B92:E92"/>
    <mergeCell ref="B93:E93"/>
    <mergeCell ref="B94:E94"/>
    <mergeCell ref="B95:E95"/>
    <mergeCell ref="A41:A43"/>
    <mergeCell ref="L77:N77"/>
    <mergeCell ref="B35:AD35"/>
    <mergeCell ref="B37:AD37"/>
    <mergeCell ref="B60:AD60"/>
    <mergeCell ref="A59:AD59"/>
    <mergeCell ref="A67:AD67"/>
    <mergeCell ref="A40:AD40"/>
    <mergeCell ref="B61:AD61"/>
    <mergeCell ref="B44:AD44"/>
  </mergeCells>
  <phoneticPr fontId="7" type="noConversion"/>
  <dataValidations count="6">
    <dataValidation type="decimal" operator="greaterThan" allowBlank="1" showInputMessage="1" showErrorMessage="1" errorTitle="UWAGA!" error="Wpisz wartość liczbową bez kropek i spacji." sqref="D62:AD63 D65:AD66 D69:AD72" xr:uid="{807F55E5-CD55-4AF4-AC35-78D6A004DE14}">
      <formula1>0</formula1>
    </dataValidation>
    <dataValidation type="date" operator="greaterThanOrEqual" allowBlank="1" showInputMessage="1" showErrorMessage="1" errorTitle="UWAGA" error="Błędna data lub jej format (bez &quot;r.&quot; lub &quot;rok&quot;). Data musi być późniejsza lub równa 01.01.2025." promptTitle="KOMUNIKAT" prompt="Podaj datę w formacie dd.mm.rrrr" sqref="C2:E2" xr:uid="{9BD73ED7-CD68-4071-BB29-1523420574F4}">
      <formula1>45658</formula1>
    </dataValidation>
    <dataValidation allowBlank="1" showInputMessage="1" showErrorMessage="1" promptTitle="KOMUNIKAT" prompt="Suma pozycji E1 i E2 sprawozdania Rb-Z" sqref="G88 F88" xr:uid="{11106B4C-040E-4E07-9C3F-018D14279AB5}"/>
    <dataValidation allowBlank="1" showInputMessage="1" showErrorMessage="1" promptTitle="KOMUNIKAT" prompt="Pozycja F1 sprawozdania Rb-Z (część B)" sqref="F90:G90" xr:uid="{3B258044-4406-4504-BEEF-B9F617CB0CCC}"/>
    <dataValidation allowBlank="1" showInputMessage="1" showErrorMessage="1" promptTitle="KOMUNIKAT" prompt="Suma pozycji 2, 4, 5, 6 częśći C3 sprawozdania Rb-Z" sqref="F89:G89" xr:uid="{C1E6F01C-FF87-465F-B111-EEBD66DDEDD7}"/>
    <dataValidation type="whole" allowBlank="1" showInputMessage="1" showErrorMessage="1" errorTitle="UWAGA!" error="Podaj prawidłowy rok (cztery cyfry bez dodatkowych znaków, większe lub równe 2025)." promptTitle="Informacja" prompt="Podaj rok (cztery cyfry bez &quot;r.&quot;)" sqref="C3:E3" xr:uid="{53F8CEBD-A462-42A0-AE2B-D9E748458AD4}">
      <formula1>2025</formula1>
      <formula2>2030</formula2>
    </dataValidation>
  </dataValidations>
  <pageMargins left="0.62992125984251968" right="0.62992125984251968" top="0.74803149606299213" bottom="0.74803149606299213" header="0.31496062992125984" footer="0.31496062992125984"/>
  <pageSetup paperSize="9" scale="62" orientation="landscape" horizontalDpi="4294967295" verticalDpi="4294967295" r:id="rId1"/>
  <headerFooter>
    <oddHeader>&amp;L&amp;"-,Kursywa"&amp;9Zbiorczo</oddHeader>
    <oddFooter>&amp;C&amp;9&amp;P z &amp;N&amp;R&amp;"-,Kursywa"&amp;9wersja szablonu: 20250221</oddFooter>
  </headerFooter>
  <rowBreaks count="1" manualBreakCount="1">
    <brk id="39" max="29" man="1"/>
  </rowBreaks>
  <colBreaks count="1" manualBreakCount="1">
    <brk id="14" max="73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UWAGA!" error="Proszę wybrać JST z listy rozwijanej." promptTitle="Komunikat" prompt="Proszę wybrać JST z listy rozwijanej." xr:uid="{3017FC99-01CF-48C1-AEA0-843E6A228941}">
          <x14:formula1>
            <xm:f>ListaJST!$G$2:$G$211</xm:f>
          </x14:formula1>
          <xm:sqref>C1:E1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8EFA5-1A8A-41E7-AF7E-826665AB1F73}">
  <dimension ref="A1:AM92"/>
  <sheetViews>
    <sheetView topLeftCell="A18" zoomScaleNormal="100" workbookViewId="0">
      <selection activeCell="A18" sqref="A18:AH18"/>
    </sheetView>
  </sheetViews>
  <sheetFormatPr defaultColWidth="8.7109375" defaultRowHeight="15" x14ac:dyDescent="0.25"/>
  <cols>
    <col min="1" max="1" width="4.85546875" style="8" customWidth="1"/>
    <col min="2" max="2" width="67.7109375" style="8" customWidth="1"/>
    <col min="3" max="4" width="12.5703125" style="8" hidden="1" customWidth="1"/>
    <col min="5" max="5" width="21.5703125" style="8" customWidth="1"/>
    <col min="6" max="6" width="16" style="8" bestFit="1" customWidth="1"/>
    <col min="7" max="7" width="16.7109375" style="8" customWidth="1"/>
    <col min="8" max="34" width="13.28515625" style="8" customWidth="1"/>
    <col min="35" max="35" width="11" style="8" customWidth="1"/>
    <col min="36" max="16384" width="8.7109375" style="8"/>
  </cols>
  <sheetData>
    <row r="1" spans="2:39" hidden="1" x14ac:dyDescent="0.25">
      <c r="H1" s="8" t="str">
        <f>H22</f>
        <v>2026*</v>
      </c>
      <c r="I1" s="8">
        <f t="shared" ref="I1:AH1" si="0">I22</f>
        <v>2027</v>
      </c>
      <c r="J1" s="8">
        <f t="shared" si="0"/>
        <v>2028</v>
      </c>
      <c r="K1" s="8">
        <f t="shared" si="0"/>
        <v>2029</v>
      </c>
      <c r="L1" s="8">
        <f t="shared" si="0"/>
        <v>2030</v>
      </c>
      <c r="M1" s="8">
        <f t="shared" si="0"/>
        <v>2031</v>
      </c>
      <c r="N1" s="8">
        <f t="shared" si="0"/>
        <v>2032</v>
      </c>
      <c r="O1" s="8">
        <f t="shared" si="0"/>
        <v>2033</v>
      </c>
      <c r="P1" s="8">
        <f t="shared" si="0"/>
        <v>2034</v>
      </c>
      <c r="Q1" s="8">
        <f t="shared" si="0"/>
        <v>2035</v>
      </c>
      <c r="R1" s="8">
        <f t="shared" si="0"/>
        <v>2036</v>
      </c>
      <c r="S1" s="8">
        <f t="shared" si="0"/>
        <v>2037</v>
      </c>
      <c r="T1" s="8">
        <f t="shared" si="0"/>
        <v>2038</v>
      </c>
      <c r="U1" s="8">
        <f t="shared" si="0"/>
        <v>2039</v>
      </c>
      <c r="V1" s="8">
        <f t="shared" si="0"/>
        <v>2040</v>
      </c>
      <c r="W1" s="8">
        <f t="shared" si="0"/>
        <v>2041</v>
      </c>
      <c r="X1" s="8">
        <f t="shared" si="0"/>
        <v>2042</v>
      </c>
      <c r="Y1" s="8">
        <f t="shared" si="0"/>
        <v>2043</v>
      </c>
      <c r="Z1" s="8">
        <f t="shared" si="0"/>
        <v>2044</v>
      </c>
      <c r="AA1" s="8">
        <f t="shared" si="0"/>
        <v>2045</v>
      </c>
      <c r="AB1" s="8">
        <f t="shared" si="0"/>
        <v>2046</v>
      </c>
      <c r="AC1" s="8">
        <f t="shared" si="0"/>
        <v>2047</v>
      </c>
      <c r="AD1" s="8">
        <f t="shared" si="0"/>
        <v>2048</v>
      </c>
      <c r="AE1" s="8">
        <f t="shared" si="0"/>
        <v>2049</v>
      </c>
      <c r="AF1" s="8">
        <f t="shared" si="0"/>
        <v>2050</v>
      </c>
      <c r="AG1" s="8">
        <f t="shared" si="0"/>
        <v>2051</v>
      </c>
      <c r="AH1" s="8">
        <f t="shared" si="0"/>
        <v>2052</v>
      </c>
      <c r="AL1" s="8" t="s">
        <v>402</v>
      </c>
      <c r="AM1" s="8" t="s">
        <v>412</v>
      </c>
    </row>
    <row r="2" spans="2:39" hidden="1" x14ac:dyDescent="0.25">
      <c r="F2" s="53" t="s">
        <v>416</v>
      </c>
      <c r="G2" s="54">
        <f t="shared" ref="G2:P5" si="1">SUMIF($C$25:$C$44,$F2,G$25:G$44)</f>
        <v>0</v>
      </c>
      <c r="H2" s="54">
        <f t="shared" si="1"/>
        <v>0</v>
      </c>
      <c r="I2" s="54">
        <f t="shared" si="1"/>
        <v>0</v>
      </c>
      <c r="J2" s="54">
        <f t="shared" si="1"/>
        <v>0</v>
      </c>
      <c r="K2" s="54">
        <f t="shared" si="1"/>
        <v>0</v>
      </c>
      <c r="L2" s="54">
        <f t="shared" si="1"/>
        <v>0</v>
      </c>
      <c r="M2" s="54">
        <f t="shared" si="1"/>
        <v>0</v>
      </c>
      <c r="N2" s="54">
        <f t="shared" si="1"/>
        <v>0</v>
      </c>
      <c r="O2" s="54">
        <f t="shared" si="1"/>
        <v>0</v>
      </c>
      <c r="P2" s="54">
        <f t="shared" si="1"/>
        <v>0</v>
      </c>
      <c r="Q2" s="54">
        <f t="shared" ref="Q2:Z5" si="2">SUMIF($C$25:$C$44,$F2,Q$25:Q$44)</f>
        <v>0</v>
      </c>
      <c r="R2" s="54">
        <f t="shared" si="2"/>
        <v>0</v>
      </c>
      <c r="S2" s="54">
        <f t="shared" si="2"/>
        <v>0</v>
      </c>
      <c r="T2" s="54">
        <f t="shared" si="2"/>
        <v>0</v>
      </c>
      <c r="U2" s="54">
        <f t="shared" si="2"/>
        <v>0</v>
      </c>
      <c r="V2" s="54">
        <f t="shared" si="2"/>
        <v>0</v>
      </c>
      <c r="W2" s="54">
        <f t="shared" si="2"/>
        <v>0</v>
      </c>
      <c r="X2" s="54">
        <f t="shared" si="2"/>
        <v>0</v>
      </c>
      <c r="Y2" s="54">
        <f t="shared" si="2"/>
        <v>0</v>
      </c>
      <c r="Z2" s="54">
        <f t="shared" si="2"/>
        <v>0</v>
      </c>
      <c r="AA2" s="54">
        <f t="shared" ref="AA2:AH5" si="3">SUMIF($C$25:$C$44,$F2,AA$25:AA$44)</f>
        <v>0</v>
      </c>
      <c r="AB2" s="54">
        <f t="shared" si="3"/>
        <v>0</v>
      </c>
      <c r="AC2" s="54">
        <f t="shared" si="3"/>
        <v>0</v>
      </c>
      <c r="AD2" s="54">
        <f t="shared" si="3"/>
        <v>0</v>
      </c>
      <c r="AE2" s="54">
        <f t="shared" si="3"/>
        <v>0</v>
      </c>
      <c r="AF2" s="54">
        <f t="shared" si="3"/>
        <v>0</v>
      </c>
      <c r="AG2" s="54">
        <f t="shared" si="3"/>
        <v>0</v>
      </c>
      <c r="AH2" s="54">
        <f t="shared" si="3"/>
        <v>0</v>
      </c>
      <c r="AL2" s="8" t="s">
        <v>403</v>
      </c>
      <c r="AM2" s="8" t="s">
        <v>413</v>
      </c>
    </row>
    <row r="3" spans="2:39" hidden="1" x14ac:dyDescent="0.25">
      <c r="F3" s="53" t="s">
        <v>417</v>
      </c>
      <c r="G3" s="54">
        <f t="shared" si="1"/>
        <v>0</v>
      </c>
      <c r="H3" s="54">
        <f t="shared" si="1"/>
        <v>0</v>
      </c>
      <c r="I3" s="54">
        <f t="shared" si="1"/>
        <v>0</v>
      </c>
      <c r="J3" s="54">
        <f t="shared" si="1"/>
        <v>0</v>
      </c>
      <c r="K3" s="54">
        <f t="shared" si="1"/>
        <v>0</v>
      </c>
      <c r="L3" s="54">
        <f t="shared" si="1"/>
        <v>0</v>
      </c>
      <c r="M3" s="54">
        <f t="shared" si="1"/>
        <v>0</v>
      </c>
      <c r="N3" s="54">
        <f t="shared" si="1"/>
        <v>0</v>
      </c>
      <c r="O3" s="54">
        <f t="shared" si="1"/>
        <v>0</v>
      </c>
      <c r="P3" s="54">
        <f t="shared" si="1"/>
        <v>0</v>
      </c>
      <c r="Q3" s="54">
        <f t="shared" si="2"/>
        <v>0</v>
      </c>
      <c r="R3" s="54">
        <f t="shared" si="2"/>
        <v>0</v>
      </c>
      <c r="S3" s="54">
        <f t="shared" si="2"/>
        <v>0</v>
      </c>
      <c r="T3" s="54">
        <f t="shared" si="2"/>
        <v>0</v>
      </c>
      <c r="U3" s="54">
        <f t="shared" si="2"/>
        <v>0</v>
      </c>
      <c r="V3" s="54">
        <f t="shared" si="2"/>
        <v>0</v>
      </c>
      <c r="W3" s="54">
        <f t="shared" si="2"/>
        <v>0</v>
      </c>
      <c r="X3" s="54">
        <f t="shared" si="2"/>
        <v>0</v>
      </c>
      <c r="Y3" s="54">
        <f t="shared" si="2"/>
        <v>0</v>
      </c>
      <c r="Z3" s="54">
        <f t="shared" si="2"/>
        <v>0</v>
      </c>
      <c r="AA3" s="54">
        <f t="shared" si="3"/>
        <v>0</v>
      </c>
      <c r="AB3" s="54">
        <f t="shared" si="3"/>
        <v>0</v>
      </c>
      <c r="AC3" s="54">
        <f t="shared" si="3"/>
        <v>0</v>
      </c>
      <c r="AD3" s="54">
        <f t="shared" si="3"/>
        <v>0</v>
      </c>
      <c r="AE3" s="54">
        <f t="shared" si="3"/>
        <v>0</v>
      </c>
      <c r="AF3" s="54">
        <f t="shared" si="3"/>
        <v>0</v>
      </c>
      <c r="AG3" s="54">
        <f t="shared" si="3"/>
        <v>0</v>
      </c>
      <c r="AH3" s="54">
        <f t="shared" si="3"/>
        <v>0</v>
      </c>
      <c r="AL3" s="8" t="s">
        <v>4</v>
      </c>
      <c r="AM3" s="8" t="s">
        <v>414</v>
      </c>
    </row>
    <row r="4" spans="2:39" hidden="1" x14ac:dyDescent="0.25">
      <c r="F4" s="53" t="s">
        <v>418</v>
      </c>
      <c r="G4" s="54">
        <f t="shared" si="1"/>
        <v>0</v>
      </c>
      <c r="H4" s="54">
        <f t="shared" si="1"/>
        <v>0</v>
      </c>
      <c r="I4" s="54">
        <f t="shared" si="1"/>
        <v>0</v>
      </c>
      <c r="J4" s="54">
        <f t="shared" si="1"/>
        <v>0</v>
      </c>
      <c r="K4" s="54">
        <f t="shared" si="1"/>
        <v>0</v>
      </c>
      <c r="L4" s="54">
        <f t="shared" si="1"/>
        <v>0</v>
      </c>
      <c r="M4" s="54">
        <f t="shared" si="1"/>
        <v>0</v>
      </c>
      <c r="N4" s="54">
        <f t="shared" si="1"/>
        <v>0</v>
      </c>
      <c r="O4" s="54">
        <f t="shared" si="1"/>
        <v>0</v>
      </c>
      <c r="P4" s="54">
        <f t="shared" si="1"/>
        <v>0</v>
      </c>
      <c r="Q4" s="54">
        <f t="shared" si="2"/>
        <v>0</v>
      </c>
      <c r="R4" s="54">
        <f t="shared" si="2"/>
        <v>0</v>
      </c>
      <c r="S4" s="54">
        <f t="shared" si="2"/>
        <v>0</v>
      </c>
      <c r="T4" s="54">
        <f t="shared" si="2"/>
        <v>0</v>
      </c>
      <c r="U4" s="54">
        <f t="shared" si="2"/>
        <v>0</v>
      </c>
      <c r="V4" s="54">
        <f t="shared" si="2"/>
        <v>0</v>
      </c>
      <c r="W4" s="54">
        <f t="shared" si="2"/>
        <v>0</v>
      </c>
      <c r="X4" s="54">
        <f t="shared" si="2"/>
        <v>0</v>
      </c>
      <c r="Y4" s="54">
        <f t="shared" si="2"/>
        <v>0</v>
      </c>
      <c r="Z4" s="54">
        <f t="shared" si="2"/>
        <v>0</v>
      </c>
      <c r="AA4" s="54">
        <f t="shared" si="3"/>
        <v>0</v>
      </c>
      <c r="AB4" s="54">
        <f t="shared" si="3"/>
        <v>0</v>
      </c>
      <c r="AC4" s="54">
        <f t="shared" si="3"/>
        <v>0</v>
      </c>
      <c r="AD4" s="54">
        <f t="shared" si="3"/>
        <v>0</v>
      </c>
      <c r="AE4" s="54">
        <f t="shared" si="3"/>
        <v>0</v>
      </c>
      <c r="AF4" s="54">
        <f t="shared" si="3"/>
        <v>0</v>
      </c>
      <c r="AG4" s="54">
        <f t="shared" si="3"/>
        <v>0</v>
      </c>
      <c r="AH4" s="54">
        <f t="shared" si="3"/>
        <v>0</v>
      </c>
      <c r="AL4" s="8" t="s">
        <v>8</v>
      </c>
      <c r="AM4" s="8" t="s">
        <v>415</v>
      </c>
    </row>
    <row r="5" spans="2:39" ht="15.75" hidden="1" x14ac:dyDescent="0.25">
      <c r="B5" s="50"/>
      <c r="C5" s="50"/>
      <c r="D5" s="50"/>
      <c r="E5" s="50"/>
      <c r="F5" s="53" t="s">
        <v>419</v>
      </c>
      <c r="G5" s="54">
        <f t="shared" si="1"/>
        <v>0</v>
      </c>
      <c r="H5" s="54">
        <f t="shared" si="1"/>
        <v>0</v>
      </c>
      <c r="I5" s="54">
        <f t="shared" si="1"/>
        <v>0</v>
      </c>
      <c r="J5" s="54">
        <f t="shared" si="1"/>
        <v>0</v>
      </c>
      <c r="K5" s="54">
        <f t="shared" si="1"/>
        <v>0</v>
      </c>
      <c r="L5" s="54">
        <f t="shared" si="1"/>
        <v>0</v>
      </c>
      <c r="M5" s="54">
        <f t="shared" si="1"/>
        <v>0</v>
      </c>
      <c r="N5" s="54">
        <f t="shared" si="1"/>
        <v>0</v>
      </c>
      <c r="O5" s="54">
        <f t="shared" si="1"/>
        <v>0</v>
      </c>
      <c r="P5" s="54">
        <f t="shared" si="1"/>
        <v>0</v>
      </c>
      <c r="Q5" s="54">
        <f t="shared" si="2"/>
        <v>0</v>
      </c>
      <c r="R5" s="54">
        <f t="shared" si="2"/>
        <v>0</v>
      </c>
      <c r="S5" s="54">
        <f t="shared" si="2"/>
        <v>0</v>
      </c>
      <c r="T5" s="54">
        <f t="shared" si="2"/>
        <v>0</v>
      </c>
      <c r="U5" s="54">
        <f t="shared" si="2"/>
        <v>0</v>
      </c>
      <c r="V5" s="54">
        <f t="shared" si="2"/>
        <v>0</v>
      </c>
      <c r="W5" s="54">
        <f t="shared" si="2"/>
        <v>0</v>
      </c>
      <c r="X5" s="54">
        <f t="shared" si="2"/>
        <v>0</v>
      </c>
      <c r="Y5" s="54">
        <f t="shared" si="2"/>
        <v>0</v>
      </c>
      <c r="Z5" s="54">
        <f t="shared" si="2"/>
        <v>0</v>
      </c>
      <c r="AA5" s="54">
        <f t="shared" si="3"/>
        <v>0</v>
      </c>
      <c r="AB5" s="54">
        <f t="shared" si="3"/>
        <v>0</v>
      </c>
      <c r="AC5" s="54">
        <f t="shared" si="3"/>
        <v>0</v>
      </c>
      <c r="AD5" s="54">
        <f t="shared" si="3"/>
        <v>0</v>
      </c>
      <c r="AE5" s="54">
        <f t="shared" si="3"/>
        <v>0</v>
      </c>
      <c r="AF5" s="54">
        <f t="shared" si="3"/>
        <v>0</v>
      </c>
      <c r="AG5" s="54">
        <f t="shared" si="3"/>
        <v>0</v>
      </c>
      <c r="AH5" s="54">
        <f t="shared" si="3"/>
        <v>0</v>
      </c>
      <c r="AI5" s="55"/>
    </row>
    <row r="6" spans="2:39" ht="15.75" hidden="1" x14ac:dyDescent="0.25">
      <c r="B6" s="50"/>
      <c r="C6" s="50"/>
      <c r="D6" s="50"/>
      <c r="E6" s="50"/>
      <c r="F6" s="53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5"/>
    </row>
    <row r="7" spans="2:39" ht="15.75" hidden="1" x14ac:dyDescent="0.25">
      <c r="B7" s="50"/>
      <c r="C7" s="50"/>
      <c r="D7" s="50"/>
      <c r="E7" s="50"/>
      <c r="F7" s="53" t="s">
        <v>420</v>
      </c>
      <c r="G7" s="54">
        <f t="shared" ref="G7:P10" si="4">SUMIF($C$72:$C$76,$F7,G$72:G$76)</f>
        <v>0</v>
      </c>
      <c r="H7" s="54">
        <f t="shared" si="4"/>
        <v>0</v>
      </c>
      <c r="I7" s="54">
        <f t="shared" si="4"/>
        <v>0</v>
      </c>
      <c r="J7" s="54">
        <f t="shared" si="4"/>
        <v>0</v>
      </c>
      <c r="K7" s="54">
        <f t="shared" si="4"/>
        <v>0</v>
      </c>
      <c r="L7" s="54">
        <f t="shared" si="4"/>
        <v>0</v>
      </c>
      <c r="M7" s="54">
        <f t="shared" si="4"/>
        <v>0</v>
      </c>
      <c r="N7" s="54">
        <f t="shared" si="4"/>
        <v>0</v>
      </c>
      <c r="O7" s="54">
        <f t="shared" si="4"/>
        <v>0</v>
      </c>
      <c r="P7" s="54">
        <f t="shared" si="4"/>
        <v>0</v>
      </c>
      <c r="Q7" s="54">
        <f t="shared" ref="Q7:Z10" si="5">SUMIF($C$72:$C$76,$F7,Q$72:Q$76)</f>
        <v>0</v>
      </c>
      <c r="R7" s="54">
        <f t="shared" si="5"/>
        <v>0</v>
      </c>
      <c r="S7" s="54">
        <f t="shared" si="5"/>
        <v>0</v>
      </c>
      <c r="T7" s="54">
        <f t="shared" si="5"/>
        <v>0</v>
      </c>
      <c r="U7" s="54">
        <f t="shared" si="5"/>
        <v>0</v>
      </c>
      <c r="V7" s="54">
        <f t="shared" si="5"/>
        <v>0</v>
      </c>
      <c r="W7" s="54">
        <f t="shared" si="5"/>
        <v>0</v>
      </c>
      <c r="X7" s="54">
        <f t="shared" si="5"/>
        <v>0</v>
      </c>
      <c r="Y7" s="54">
        <f t="shared" si="5"/>
        <v>0</v>
      </c>
      <c r="Z7" s="54">
        <f t="shared" si="5"/>
        <v>0</v>
      </c>
      <c r="AA7" s="54">
        <f t="shared" ref="AA7:AH10" si="6">SUMIF($C$72:$C$76,$F7,AA$72:AA$76)</f>
        <v>0</v>
      </c>
      <c r="AB7" s="54">
        <f t="shared" si="6"/>
        <v>0</v>
      </c>
      <c r="AC7" s="54">
        <f t="shared" si="6"/>
        <v>0</v>
      </c>
      <c r="AD7" s="54">
        <f t="shared" si="6"/>
        <v>0</v>
      </c>
      <c r="AE7" s="54">
        <f t="shared" si="6"/>
        <v>0</v>
      </c>
      <c r="AF7" s="54">
        <f t="shared" si="6"/>
        <v>0</v>
      </c>
      <c r="AG7" s="54">
        <f t="shared" si="6"/>
        <v>0</v>
      </c>
      <c r="AH7" s="54">
        <f t="shared" si="6"/>
        <v>0</v>
      </c>
      <c r="AI7" s="55"/>
    </row>
    <row r="8" spans="2:39" ht="15.75" hidden="1" x14ac:dyDescent="0.25">
      <c r="B8" s="50"/>
      <c r="C8" s="50"/>
      <c r="D8" s="50"/>
      <c r="E8" s="50"/>
      <c r="F8" s="53" t="s">
        <v>325</v>
      </c>
      <c r="G8" s="54">
        <f t="shared" si="4"/>
        <v>0</v>
      </c>
      <c r="H8" s="54">
        <f t="shared" si="4"/>
        <v>0</v>
      </c>
      <c r="I8" s="54">
        <f t="shared" si="4"/>
        <v>0</v>
      </c>
      <c r="J8" s="54">
        <f t="shared" si="4"/>
        <v>0</v>
      </c>
      <c r="K8" s="54">
        <f t="shared" si="4"/>
        <v>0</v>
      </c>
      <c r="L8" s="54">
        <f t="shared" si="4"/>
        <v>0</v>
      </c>
      <c r="M8" s="54">
        <f t="shared" si="4"/>
        <v>0</v>
      </c>
      <c r="N8" s="54">
        <f t="shared" si="4"/>
        <v>0</v>
      </c>
      <c r="O8" s="54">
        <f t="shared" si="4"/>
        <v>0</v>
      </c>
      <c r="P8" s="54">
        <f t="shared" si="4"/>
        <v>0</v>
      </c>
      <c r="Q8" s="54">
        <f t="shared" si="5"/>
        <v>0</v>
      </c>
      <c r="R8" s="54">
        <f t="shared" si="5"/>
        <v>0</v>
      </c>
      <c r="S8" s="54">
        <f t="shared" si="5"/>
        <v>0</v>
      </c>
      <c r="T8" s="54">
        <f t="shared" si="5"/>
        <v>0</v>
      </c>
      <c r="U8" s="54">
        <f t="shared" si="5"/>
        <v>0</v>
      </c>
      <c r="V8" s="54">
        <f t="shared" si="5"/>
        <v>0</v>
      </c>
      <c r="W8" s="54">
        <f t="shared" si="5"/>
        <v>0</v>
      </c>
      <c r="X8" s="54">
        <f t="shared" si="5"/>
        <v>0</v>
      </c>
      <c r="Y8" s="54">
        <f t="shared" si="5"/>
        <v>0</v>
      </c>
      <c r="Z8" s="54">
        <f t="shared" si="5"/>
        <v>0</v>
      </c>
      <c r="AA8" s="54">
        <f t="shared" si="6"/>
        <v>0</v>
      </c>
      <c r="AB8" s="54">
        <f t="shared" si="6"/>
        <v>0</v>
      </c>
      <c r="AC8" s="54">
        <f t="shared" si="6"/>
        <v>0</v>
      </c>
      <c r="AD8" s="54">
        <f t="shared" si="6"/>
        <v>0</v>
      </c>
      <c r="AE8" s="54">
        <f t="shared" si="6"/>
        <v>0</v>
      </c>
      <c r="AF8" s="54">
        <f t="shared" si="6"/>
        <v>0</v>
      </c>
      <c r="AG8" s="54">
        <f t="shared" si="6"/>
        <v>0</v>
      </c>
      <c r="AH8" s="54">
        <f t="shared" si="6"/>
        <v>0</v>
      </c>
      <c r="AI8" s="55"/>
      <c r="AL8" s="8" t="s">
        <v>406</v>
      </c>
      <c r="AM8" s="8" t="s">
        <v>427</v>
      </c>
    </row>
    <row r="9" spans="2:39" ht="15.75" hidden="1" x14ac:dyDescent="0.25">
      <c r="B9" s="50"/>
      <c r="C9" s="50"/>
      <c r="D9" s="50"/>
      <c r="E9" s="50"/>
      <c r="F9" s="50" t="s">
        <v>324</v>
      </c>
      <c r="G9" s="54">
        <f t="shared" si="4"/>
        <v>0</v>
      </c>
      <c r="H9" s="54">
        <f t="shared" si="4"/>
        <v>0</v>
      </c>
      <c r="I9" s="54">
        <f t="shared" si="4"/>
        <v>0</v>
      </c>
      <c r="J9" s="54">
        <f t="shared" si="4"/>
        <v>0</v>
      </c>
      <c r="K9" s="54">
        <f t="shared" si="4"/>
        <v>0</v>
      </c>
      <c r="L9" s="54">
        <f t="shared" si="4"/>
        <v>0</v>
      </c>
      <c r="M9" s="54">
        <f t="shared" si="4"/>
        <v>0</v>
      </c>
      <c r="N9" s="54">
        <f t="shared" si="4"/>
        <v>0</v>
      </c>
      <c r="O9" s="54">
        <f t="shared" si="4"/>
        <v>0</v>
      </c>
      <c r="P9" s="54">
        <f t="shared" si="4"/>
        <v>0</v>
      </c>
      <c r="Q9" s="54">
        <f t="shared" si="5"/>
        <v>0</v>
      </c>
      <c r="R9" s="54">
        <f t="shared" si="5"/>
        <v>0</v>
      </c>
      <c r="S9" s="54">
        <f t="shared" si="5"/>
        <v>0</v>
      </c>
      <c r="T9" s="54">
        <f t="shared" si="5"/>
        <v>0</v>
      </c>
      <c r="U9" s="54">
        <f t="shared" si="5"/>
        <v>0</v>
      </c>
      <c r="V9" s="54">
        <f t="shared" si="5"/>
        <v>0</v>
      </c>
      <c r="W9" s="54">
        <f t="shared" si="5"/>
        <v>0</v>
      </c>
      <c r="X9" s="54">
        <f t="shared" si="5"/>
        <v>0</v>
      </c>
      <c r="Y9" s="54">
        <f t="shared" si="5"/>
        <v>0</v>
      </c>
      <c r="Z9" s="54">
        <f t="shared" si="5"/>
        <v>0</v>
      </c>
      <c r="AA9" s="54">
        <f t="shared" si="6"/>
        <v>0</v>
      </c>
      <c r="AB9" s="54">
        <f t="shared" si="6"/>
        <v>0</v>
      </c>
      <c r="AC9" s="54">
        <f t="shared" si="6"/>
        <v>0</v>
      </c>
      <c r="AD9" s="54">
        <f t="shared" si="6"/>
        <v>0</v>
      </c>
      <c r="AE9" s="54">
        <f t="shared" si="6"/>
        <v>0</v>
      </c>
      <c r="AF9" s="54">
        <f t="shared" si="6"/>
        <v>0</v>
      </c>
      <c r="AG9" s="54">
        <f t="shared" si="6"/>
        <v>0</v>
      </c>
      <c r="AH9" s="54">
        <f t="shared" si="6"/>
        <v>0</v>
      </c>
      <c r="AI9" s="55"/>
      <c r="AL9" s="8" t="s">
        <v>407</v>
      </c>
      <c r="AM9" s="8" t="s">
        <v>428</v>
      </c>
    </row>
    <row r="10" spans="2:39" ht="15.75" hidden="1" x14ac:dyDescent="0.25">
      <c r="B10" s="50"/>
      <c r="C10" s="50"/>
      <c r="D10" s="50"/>
      <c r="E10" s="50"/>
      <c r="F10" s="50" t="s">
        <v>325</v>
      </c>
      <c r="G10" s="54">
        <f t="shared" si="4"/>
        <v>0</v>
      </c>
      <c r="H10" s="54">
        <f t="shared" si="4"/>
        <v>0</v>
      </c>
      <c r="I10" s="54">
        <f t="shared" si="4"/>
        <v>0</v>
      </c>
      <c r="J10" s="54">
        <f t="shared" si="4"/>
        <v>0</v>
      </c>
      <c r="K10" s="54">
        <f t="shared" si="4"/>
        <v>0</v>
      </c>
      <c r="L10" s="54">
        <f t="shared" si="4"/>
        <v>0</v>
      </c>
      <c r="M10" s="54">
        <f t="shared" si="4"/>
        <v>0</v>
      </c>
      <c r="N10" s="54">
        <f t="shared" si="4"/>
        <v>0</v>
      </c>
      <c r="O10" s="54">
        <f t="shared" si="4"/>
        <v>0</v>
      </c>
      <c r="P10" s="54">
        <f t="shared" si="4"/>
        <v>0</v>
      </c>
      <c r="Q10" s="54">
        <f t="shared" si="5"/>
        <v>0</v>
      </c>
      <c r="R10" s="54">
        <f t="shared" si="5"/>
        <v>0</v>
      </c>
      <c r="S10" s="54">
        <f t="shared" si="5"/>
        <v>0</v>
      </c>
      <c r="T10" s="54">
        <f t="shared" si="5"/>
        <v>0</v>
      </c>
      <c r="U10" s="54">
        <f t="shared" si="5"/>
        <v>0</v>
      </c>
      <c r="V10" s="54">
        <f t="shared" si="5"/>
        <v>0</v>
      </c>
      <c r="W10" s="54">
        <f t="shared" si="5"/>
        <v>0</v>
      </c>
      <c r="X10" s="54">
        <f t="shared" si="5"/>
        <v>0</v>
      </c>
      <c r="Y10" s="54">
        <f t="shared" si="5"/>
        <v>0</v>
      </c>
      <c r="Z10" s="54">
        <f t="shared" si="5"/>
        <v>0</v>
      </c>
      <c r="AA10" s="54">
        <f t="shared" si="6"/>
        <v>0</v>
      </c>
      <c r="AB10" s="54">
        <f t="shared" si="6"/>
        <v>0</v>
      </c>
      <c r="AC10" s="54">
        <f t="shared" si="6"/>
        <v>0</v>
      </c>
      <c r="AD10" s="54">
        <f t="shared" si="6"/>
        <v>0</v>
      </c>
      <c r="AE10" s="54">
        <f t="shared" si="6"/>
        <v>0</v>
      </c>
      <c r="AF10" s="54">
        <f t="shared" si="6"/>
        <v>0</v>
      </c>
      <c r="AG10" s="54">
        <f t="shared" si="6"/>
        <v>0</v>
      </c>
      <c r="AH10" s="54">
        <f t="shared" si="6"/>
        <v>0</v>
      </c>
      <c r="AI10" s="55"/>
      <c r="AL10" s="8" t="s">
        <v>408</v>
      </c>
      <c r="AM10" s="8" t="s">
        <v>429</v>
      </c>
    </row>
    <row r="11" spans="2:39" ht="15.75" hidden="1" x14ac:dyDescent="0.25">
      <c r="B11" s="50"/>
      <c r="C11" s="50"/>
      <c r="D11" s="50"/>
      <c r="E11" s="50"/>
      <c r="F11" s="50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5"/>
    </row>
    <row r="12" spans="2:39" ht="15.75" hidden="1" x14ac:dyDescent="0.25">
      <c r="B12" s="50"/>
      <c r="C12" s="50"/>
      <c r="D12" s="50"/>
      <c r="E12" s="50"/>
      <c r="F12" s="50" t="s">
        <v>421</v>
      </c>
      <c r="G12" s="54">
        <f t="shared" ref="G12:P17" si="7">SUMIF($C$54:$C$62,$F12,G$54:G$62)</f>
        <v>0</v>
      </c>
      <c r="H12" s="54">
        <f t="shared" si="7"/>
        <v>0</v>
      </c>
      <c r="I12" s="54">
        <f t="shared" si="7"/>
        <v>0</v>
      </c>
      <c r="J12" s="54">
        <f t="shared" si="7"/>
        <v>0</v>
      </c>
      <c r="K12" s="54">
        <f t="shared" si="7"/>
        <v>0</v>
      </c>
      <c r="L12" s="54">
        <f t="shared" si="7"/>
        <v>0</v>
      </c>
      <c r="M12" s="54">
        <f t="shared" si="7"/>
        <v>0</v>
      </c>
      <c r="N12" s="54">
        <f t="shared" si="7"/>
        <v>0</v>
      </c>
      <c r="O12" s="54">
        <f t="shared" si="7"/>
        <v>0</v>
      </c>
      <c r="P12" s="54">
        <f t="shared" si="7"/>
        <v>0</v>
      </c>
      <c r="Q12" s="54">
        <f t="shared" ref="Q12:Z17" si="8">SUMIF($C$54:$C$62,$F12,Q$54:Q$62)</f>
        <v>0</v>
      </c>
      <c r="R12" s="54">
        <f t="shared" si="8"/>
        <v>0</v>
      </c>
      <c r="S12" s="54">
        <f t="shared" si="8"/>
        <v>0</v>
      </c>
      <c r="T12" s="54">
        <f t="shared" si="8"/>
        <v>0</v>
      </c>
      <c r="U12" s="54">
        <f t="shared" si="8"/>
        <v>0</v>
      </c>
      <c r="V12" s="54">
        <f t="shared" si="8"/>
        <v>0</v>
      </c>
      <c r="W12" s="54">
        <f t="shared" si="8"/>
        <v>0</v>
      </c>
      <c r="X12" s="54">
        <f t="shared" si="8"/>
        <v>0</v>
      </c>
      <c r="Y12" s="54">
        <f t="shared" si="8"/>
        <v>0</v>
      </c>
      <c r="Z12" s="54">
        <f t="shared" si="8"/>
        <v>0</v>
      </c>
      <c r="AA12" s="54">
        <f t="shared" ref="AA12:AH17" si="9">SUMIF($C$54:$C$62,$F12,AA$54:AA$62)</f>
        <v>0</v>
      </c>
      <c r="AB12" s="54">
        <f t="shared" si="9"/>
        <v>0</v>
      </c>
      <c r="AC12" s="54">
        <f t="shared" si="9"/>
        <v>0</v>
      </c>
      <c r="AD12" s="54">
        <f t="shared" si="9"/>
        <v>0</v>
      </c>
      <c r="AE12" s="54">
        <f t="shared" si="9"/>
        <v>0</v>
      </c>
      <c r="AF12" s="54">
        <f t="shared" si="9"/>
        <v>0</v>
      </c>
      <c r="AG12" s="54">
        <f t="shared" si="9"/>
        <v>0</v>
      </c>
      <c r="AH12" s="54">
        <f t="shared" si="9"/>
        <v>0</v>
      </c>
      <c r="AI12" s="55"/>
    </row>
    <row r="13" spans="2:39" ht="15.75" hidden="1" x14ac:dyDescent="0.25">
      <c r="B13" s="50"/>
      <c r="C13" s="50"/>
      <c r="D13" s="50"/>
      <c r="E13" s="50"/>
      <c r="F13" s="50" t="s">
        <v>422</v>
      </c>
      <c r="G13" s="54">
        <f t="shared" si="7"/>
        <v>0</v>
      </c>
      <c r="H13" s="54">
        <f t="shared" si="7"/>
        <v>0</v>
      </c>
      <c r="I13" s="54">
        <f t="shared" si="7"/>
        <v>0</v>
      </c>
      <c r="J13" s="54">
        <f t="shared" si="7"/>
        <v>0</v>
      </c>
      <c r="K13" s="54">
        <f t="shared" si="7"/>
        <v>0</v>
      </c>
      <c r="L13" s="54">
        <f t="shared" si="7"/>
        <v>0</v>
      </c>
      <c r="M13" s="54">
        <f t="shared" si="7"/>
        <v>0</v>
      </c>
      <c r="N13" s="54">
        <f t="shared" si="7"/>
        <v>0</v>
      </c>
      <c r="O13" s="54">
        <f t="shared" si="7"/>
        <v>0</v>
      </c>
      <c r="P13" s="54">
        <f t="shared" si="7"/>
        <v>0</v>
      </c>
      <c r="Q13" s="54">
        <f t="shared" si="8"/>
        <v>0</v>
      </c>
      <c r="R13" s="54">
        <f t="shared" si="8"/>
        <v>0</v>
      </c>
      <c r="S13" s="54">
        <f t="shared" si="8"/>
        <v>0</v>
      </c>
      <c r="T13" s="54">
        <f t="shared" si="8"/>
        <v>0</v>
      </c>
      <c r="U13" s="54">
        <f t="shared" si="8"/>
        <v>0</v>
      </c>
      <c r="V13" s="54">
        <f t="shared" si="8"/>
        <v>0</v>
      </c>
      <c r="W13" s="54">
        <f t="shared" si="8"/>
        <v>0</v>
      </c>
      <c r="X13" s="54">
        <f t="shared" si="8"/>
        <v>0</v>
      </c>
      <c r="Y13" s="54">
        <f t="shared" si="8"/>
        <v>0</v>
      </c>
      <c r="Z13" s="54">
        <f t="shared" si="8"/>
        <v>0</v>
      </c>
      <c r="AA13" s="54">
        <f t="shared" si="9"/>
        <v>0</v>
      </c>
      <c r="AB13" s="54">
        <f t="shared" si="9"/>
        <v>0</v>
      </c>
      <c r="AC13" s="54">
        <f t="shared" si="9"/>
        <v>0</v>
      </c>
      <c r="AD13" s="54">
        <f t="shared" si="9"/>
        <v>0</v>
      </c>
      <c r="AE13" s="54">
        <f t="shared" si="9"/>
        <v>0</v>
      </c>
      <c r="AF13" s="54">
        <f t="shared" si="9"/>
        <v>0</v>
      </c>
      <c r="AG13" s="54">
        <f t="shared" si="9"/>
        <v>0</v>
      </c>
      <c r="AH13" s="54">
        <f t="shared" si="9"/>
        <v>0</v>
      </c>
      <c r="AI13" s="55"/>
    </row>
    <row r="14" spans="2:39" ht="15.75" hidden="1" x14ac:dyDescent="0.25">
      <c r="B14" s="50"/>
      <c r="C14" s="50"/>
      <c r="D14" s="50"/>
      <c r="E14" s="50"/>
      <c r="F14" s="50" t="s">
        <v>423</v>
      </c>
      <c r="G14" s="54">
        <f t="shared" si="7"/>
        <v>0</v>
      </c>
      <c r="H14" s="54">
        <f t="shared" si="7"/>
        <v>0</v>
      </c>
      <c r="I14" s="54">
        <f t="shared" si="7"/>
        <v>0</v>
      </c>
      <c r="J14" s="54">
        <f t="shared" si="7"/>
        <v>0</v>
      </c>
      <c r="K14" s="54">
        <f t="shared" si="7"/>
        <v>0</v>
      </c>
      <c r="L14" s="54">
        <f t="shared" si="7"/>
        <v>0</v>
      </c>
      <c r="M14" s="54">
        <f t="shared" si="7"/>
        <v>0</v>
      </c>
      <c r="N14" s="54">
        <f t="shared" si="7"/>
        <v>0</v>
      </c>
      <c r="O14" s="54">
        <f t="shared" si="7"/>
        <v>0</v>
      </c>
      <c r="P14" s="54">
        <f t="shared" si="7"/>
        <v>0</v>
      </c>
      <c r="Q14" s="54">
        <f t="shared" si="8"/>
        <v>0</v>
      </c>
      <c r="R14" s="54">
        <f t="shared" si="8"/>
        <v>0</v>
      </c>
      <c r="S14" s="54">
        <f t="shared" si="8"/>
        <v>0</v>
      </c>
      <c r="T14" s="54">
        <f t="shared" si="8"/>
        <v>0</v>
      </c>
      <c r="U14" s="54">
        <f t="shared" si="8"/>
        <v>0</v>
      </c>
      <c r="V14" s="54">
        <f t="shared" si="8"/>
        <v>0</v>
      </c>
      <c r="W14" s="54">
        <f t="shared" si="8"/>
        <v>0</v>
      </c>
      <c r="X14" s="54">
        <f t="shared" si="8"/>
        <v>0</v>
      </c>
      <c r="Y14" s="54">
        <f t="shared" si="8"/>
        <v>0</v>
      </c>
      <c r="Z14" s="54">
        <f t="shared" si="8"/>
        <v>0</v>
      </c>
      <c r="AA14" s="54">
        <f t="shared" si="9"/>
        <v>0</v>
      </c>
      <c r="AB14" s="54">
        <f t="shared" si="9"/>
        <v>0</v>
      </c>
      <c r="AC14" s="54">
        <f t="shared" si="9"/>
        <v>0</v>
      </c>
      <c r="AD14" s="54">
        <f t="shared" si="9"/>
        <v>0</v>
      </c>
      <c r="AE14" s="54">
        <f t="shared" si="9"/>
        <v>0</v>
      </c>
      <c r="AF14" s="54">
        <f t="shared" si="9"/>
        <v>0</v>
      </c>
      <c r="AG14" s="54">
        <f t="shared" si="9"/>
        <v>0</v>
      </c>
      <c r="AH14" s="54">
        <f t="shared" si="9"/>
        <v>0</v>
      </c>
      <c r="AI14" s="55"/>
    </row>
    <row r="15" spans="2:39" ht="15.75" hidden="1" x14ac:dyDescent="0.25">
      <c r="B15" s="50"/>
      <c r="C15" s="50"/>
      <c r="D15" s="50"/>
      <c r="E15" s="50"/>
      <c r="F15" s="50" t="s">
        <v>424</v>
      </c>
      <c r="G15" s="54">
        <f t="shared" si="7"/>
        <v>0</v>
      </c>
      <c r="H15" s="54">
        <f t="shared" si="7"/>
        <v>0</v>
      </c>
      <c r="I15" s="54">
        <f t="shared" si="7"/>
        <v>0</v>
      </c>
      <c r="J15" s="54">
        <f t="shared" si="7"/>
        <v>0</v>
      </c>
      <c r="K15" s="54">
        <f t="shared" si="7"/>
        <v>0</v>
      </c>
      <c r="L15" s="54">
        <f t="shared" si="7"/>
        <v>0</v>
      </c>
      <c r="M15" s="54">
        <f t="shared" si="7"/>
        <v>0</v>
      </c>
      <c r="N15" s="54">
        <f t="shared" si="7"/>
        <v>0</v>
      </c>
      <c r="O15" s="54">
        <f t="shared" si="7"/>
        <v>0</v>
      </c>
      <c r="P15" s="54">
        <f t="shared" si="7"/>
        <v>0</v>
      </c>
      <c r="Q15" s="54">
        <f t="shared" si="8"/>
        <v>0</v>
      </c>
      <c r="R15" s="54">
        <f t="shared" si="8"/>
        <v>0</v>
      </c>
      <c r="S15" s="54">
        <f t="shared" si="8"/>
        <v>0</v>
      </c>
      <c r="T15" s="54">
        <f t="shared" si="8"/>
        <v>0</v>
      </c>
      <c r="U15" s="54">
        <f t="shared" si="8"/>
        <v>0</v>
      </c>
      <c r="V15" s="54">
        <f t="shared" si="8"/>
        <v>0</v>
      </c>
      <c r="W15" s="54">
        <f t="shared" si="8"/>
        <v>0</v>
      </c>
      <c r="X15" s="54">
        <f t="shared" si="8"/>
        <v>0</v>
      </c>
      <c r="Y15" s="54">
        <f t="shared" si="8"/>
        <v>0</v>
      </c>
      <c r="Z15" s="54">
        <f t="shared" si="8"/>
        <v>0</v>
      </c>
      <c r="AA15" s="54">
        <f t="shared" si="9"/>
        <v>0</v>
      </c>
      <c r="AB15" s="54">
        <f t="shared" si="9"/>
        <v>0</v>
      </c>
      <c r="AC15" s="54">
        <f t="shared" si="9"/>
        <v>0</v>
      </c>
      <c r="AD15" s="54">
        <f t="shared" si="9"/>
        <v>0</v>
      </c>
      <c r="AE15" s="54">
        <f t="shared" si="9"/>
        <v>0</v>
      </c>
      <c r="AF15" s="54">
        <f t="shared" si="9"/>
        <v>0</v>
      </c>
      <c r="AG15" s="54">
        <f t="shared" si="9"/>
        <v>0</v>
      </c>
      <c r="AH15" s="54">
        <f t="shared" si="9"/>
        <v>0</v>
      </c>
      <c r="AI15" s="55"/>
    </row>
    <row r="16" spans="2:39" ht="15.75" hidden="1" x14ac:dyDescent="0.25">
      <c r="B16" s="50"/>
      <c r="C16" s="50"/>
      <c r="D16" s="50"/>
      <c r="E16" s="50"/>
      <c r="F16" s="50" t="s">
        <v>425</v>
      </c>
      <c r="G16" s="54">
        <f t="shared" si="7"/>
        <v>0</v>
      </c>
      <c r="H16" s="54">
        <f t="shared" si="7"/>
        <v>0</v>
      </c>
      <c r="I16" s="54">
        <f t="shared" si="7"/>
        <v>0</v>
      </c>
      <c r="J16" s="54">
        <f t="shared" si="7"/>
        <v>0</v>
      </c>
      <c r="K16" s="54">
        <f t="shared" si="7"/>
        <v>0</v>
      </c>
      <c r="L16" s="54">
        <f t="shared" si="7"/>
        <v>0</v>
      </c>
      <c r="M16" s="54">
        <f t="shared" si="7"/>
        <v>0</v>
      </c>
      <c r="N16" s="54">
        <f t="shared" si="7"/>
        <v>0</v>
      </c>
      <c r="O16" s="54">
        <f t="shared" si="7"/>
        <v>0</v>
      </c>
      <c r="P16" s="54">
        <f t="shared" si="7"/>
        <v>0</v>
      </c>
      <c r="Q16" s="54">
        <f t="shared" si="8"/>
        <v>0</v>
      </c>
      <c r="R16" s="54">
        <f t="shared" si="8"/>
        <v>0</v>
      </c>
      <c r="S16" s="54">
        <f t="shared" si="8"/>
        <v>0</v>
      </c>
      <c r="T16" s="54">
        <f t="shared" si="8"/>
        <v>0</v>
      </c>
      <c r="U16" s="54">
        <f t="shared" si="8"/>
        <v>0</v>
      </c>
      <c r="V16" s="54">
        <f t="shared" si="8"/>
        <v>0</v>
      </c>
      <c r="W16" s="54">
        <f t="shared" si="8"/>
        <v>0</v>
      </c>
      <c r="X16" s="54">
        <f t="shared" si="8"/>
        <v>0</v>
      </c>
      <c r="Y16" s="54">
        <f t="shared" si="8"/>
        <v>0</v>
      </c>
      <c r="Z16" s="54">
        <f t="shared" si="8"/>
        <v>0</v>
      </c>
      <c r="AA16" s="54">
        <f t="shared" si="9"/>
        <v>0</v>
      </c>
      <c r="AB16" s="54">
        <f t="shared" si="9"/>
        <v>0</v>
      </c>
      <c r="AC16" s="54">
        <f t="shared" si="9"/>
        <v>0</v>
      </c>
      <c r="AD16" s="54">
        <f t="shared" si="9"/>
        <v>0</v>
      </c>
      <c r="AE16" s="54">
        <f t="shared" si="9"/>
        <v>0</v>
      </c>
      <c r="AF16" s="54">
        <f t="shared" si="9"/>
        <v>0</v>
      </c>
      <c r="AG16" s="54">
        <f t="shared" si="9"/>
        <v>0</v>
      </c>
      <c r="AH16" s="54">
        <f t="shared" si="9"/>
        <v>0</v>
      </c>
      <c r="AI16" s="55"/>
    </row>
    <row r="17" spans="1:35" ht="15.75" hidden="1" x14ac:dyDescent="0.25">
      <c r="B17" s="50"/>
      <c r="C17" s="50"/>
      <c r="D17" s="50"/>
      <c r="E17" s="50"/>
      <c r="F17" s="50" t="s">
        <v>426</v>
      </c>
      <c r="G17" s="54">
        <f t="shared" si="7"/>
        <v>0</v>
      </c>
      <c r="H17" s="54">
        <f t="shared" si="7"/>
        <v>0</v>
      </c>
      <c r="I17" s="54">
        <f t="shared" si="7"/>
        <v>0</v>
      </c>
      <c r="J17" s="54">
        <f t="shared" si="7"/>
        <v>0</v>
      </c>
      <c r="K17" s="54">
        <f t="shared" si="7"/>
        <v>0</v>
      </c>
      <c r="L17" s="54">
        <f t="shared" si="7"/>
        <v>0</v>
      </c>
      <c r="M17" s="54">
        <f t="shared" si="7"/>
        <v>0</v>
      </c>
      <c r="N17" s="54">
        <f t="shared" si="7"/>
        <v>0</v>
      </c>
      <c r="O17" s="54">
        <f t="shared" si="7"/>
        <v>0</v>
      </c>
      <c r="P17" s="54">
        <f t="shared" si="7"/>
        <v>0</v>
      </c>
      <c r="Q17" s="54">
        <f t="shared" si="8"/>
        <v>0</v>
      </c>
      <c r="R17" s="54">
        <f t="shared" si="8"/>
        <v>0</v>
      </c>
      <c r="S17" s="54">
        <f t="shared" si="8"/>
        <v>0</v>
      </c>
      <c r="T17" s="54">
        <f t="shared" si="8"/>
        <v>0</v>
      </c>
      <c r="U17" s="54">
        <f t="shared" si="8"/>
        <v>0</v>
      </c>
      <c r="V17" s="54">
        <f t="shared" si="8"/>
        <v>0</v>
      </c>
      <c r="W17" s="54">
        <f t="shared" si="8"/>
        <v>0</v>
      </c>
      <c r="X17" s="54">
        <f t="shared" si="8"/>
        <v>0</v>
      </c>
      <c r="Y17" s="54">
        <f t="shared" si="8"/>
        <v>0</v>
      </c>
      <c r="Z17" s="54">
        <f t="shared" si="8"/>
        <v>0</v>
      </c>
      <c r="AA17" s="54">
        <f t="shared" si="9"/>
        <v>0</v>
      </c>
      <c r="AB17" s="54">
        <f t="shared" si="9"/>
        <v>0</v>
      </c>
      <c r="AC17" s="54">
        <f t="shared" si="9"/>
        <v>0</v>
      </c>
      <c r="AD17" s="54">
        <f t="shared" si="9"/>
        <v>0</v>
      </c>
      <c r="AE17" s="54">
        <f t="shared" si="9"/>
        <v>0</v>
      </c>
      <c r="AF17" s="54">
        <f t="shared" si="9"/>
        <v>0</v>
      </c>
      <c r="AG17" s="54">
        <f t="shared" si="9"/>
        <v>0</v>
      </c>
      <c r="AH17" s="54">
        <f t="shared" si="9"/>
        <v>0</v>
      </c>
      <c r="AI17" s="55"/>
    </row>
    <row r="18" spans="1:35" ht="20.25" x14ac:dyDescent="0.25">
      <c r="A18" s="347" t="str">
        <f>IF(ISBLANK(Zbiorczo!C1),"Zobowiązania finansowe",CONCATENATE("Zobowiązania finansowe ",techniczny!U1," ",techniczny!V1))</f>
        <v>Zobowiązania finansowe</v>
      </c>
      <c r="B18" s="347"/>
      <c r="C18" s="347"/>
      <c r="D18" s="347"/>
      <c r="E18" s="347"/>
      <c r="F18" s="347"/>
      <c r="G18" s="347"/>
      <c r="H18" s="347"/>
      <c r="I18" s="347"/>
      <c r="J18" s="347"/>
      <c r="K18" s="347"/>
      <c r="L18" s="347"/>
      <c r="M18" s="347"/>
      <c r="N18" s="347"/>
      <c r="O18" s="347"/>
      <c r="P18" s="347"/>
      <c r="Q18" s="347"/>
      <c r="R18" s="347"/>
      <c r="S18" s="347"/>
      <c r="T18" s="347"/>
      <c r="U18" s="347"/>
      <c r="V18" s="347"/>
      <c r="W18" s="347"/>
      <c r="X18" s="347"/>
      <c r="Y18" s="347"/>
      <c r="Z18" s="347"/>
      <c r="AA18" s="347"/>
      <c r="AB18" s="347"/>
      <c r="AC18" s="347"/>
      <c r="AD18" s="347"/>
      <c r="AE18" s="347"/>
      <c r="AF18" s="347"/>
      <c r="AG18" s="347"/>
      <c r="AH18" s="347" t="s">
        <v>326</v>
      </c>
      <c r="AI18" s="55"/>
    </row>
    <row r="19" spans="1:35" ht="18" x14ac:dyDescent="0.25">
      <c r="A19" s="301" t="str">
        <f>IF(ISBLANK(Zbiorczo!C1),"Nie wybrano jednostki samorządu z listy na arkuszu 'Zbiorczo'!","")</f>
        <v>Nie wybrano jednostki samorządu z listy na arkuszu 'Zbiorczo'!</v>
      </c>
      <c r="B19" s="301"/>
      <c r="E19" s="57" t="s">
        <v>466</v>
      </c>
      <c r="F19" s="137">
        <f>Zbiorczo!C2</f>
        <v>45658</v>
      </c>
      <c r="G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58"/>
      <c r="AH19" s="58"/>
      <c r="AI19" s="51"/>
    </row>
    <row r="20" spans="1:35" ht="22.5" customHeight="1" x14ac:dyDescent="0.25">
      <c r="A20" s="348" t="s">
        <v>474</v>
      </c>
      <c r="B20" s="348"/>
      <c r="C20" s="348"/>
      <c r="D20" s="348"/>
      <c r="E20" s="348"/>
      <c r="F20" s="348"/>
      <c r="G20" s="348"/>
      <c r="H20" s="348"/>
      <c r="I20" s="348"/>
      <c r="J20" s="348"/>
      <c r="K20" s="348"/>
      <c r="L20" s="348"/>
      <c r="M20" s="348"/>
      <c r="N20" s="348"/>
      <c r="O20" s="348"/>
      <c r="P20" s="348"/>
      <c r="Q20" s="348"/>
      <c r="R20" s="348"/>
      <c r="S20" s="348"/>
      <c r="T20" s="348"/>
      <c r="U20" s="348"/>
      <c r="V20" s="348"/>
      <c r="W20" s="348"/>
      <c r="X20" s="348"/>
      <c r="Y20" s="348"/>
      <c r="Z20" s="348"/>
      <c r="AA20" s="348"/>
      <c r="AB20" s="348"/>
      <c r="AC20" s="348"/>
      <c r="AD20" s="348"/>
      <c r="AE20" s="348"/>
      <c r="AF20" s="348"/>
      <c r="AG20" s="348"/>
      <c r="AH20" s="348"/>
      <c r="AI20" s="55"/>
    </row>
    <row r="21" spans="1:35" ht="23.25" customHeight="1" x14ac:dyDescent="0.25">
      <c r="A21" s="307" t="s">
        <v>34</v>
      </c>
      <c r="B21" s="307" t="s">
        <v>467</v>
      </c>
      <c r="C21" s="304" t="s">
        <v>317</v>
      </c>
      <c r="D21" s="304" t="s">
        <v>323</v>
      </c>
      <c r="E21" s="310" t="s">
        <v>388</v>
      </c>
      <c r="F21" s="310"/>
      <c r="G21" s="327" t="s">
        <v>453</v>
      </c>
      <c r="H21" s="360" t="s">
        <v>333</v>
      </c>
      <c r="I21" s="361"/>
      <c r="J21" s="361"/>
      <c r="K21" s="361"/>
      <c r="L21" s="361"/>
      <c r="M21" s="361"/>
      <c r="N21" s="361"/>
      <c r="O21" s="361"/>
      <c r="P21" s="361"/>
      <c r="Q21" s="361"/>
      <c r="R21" s="361"/>
      <c r="S21" s="361"/>
      <c r="T21" s="361"/>
      <c r="U21" s="361"/>
      <c r="V21" s="361"/>
      <c r="W21" s="361"/>
      <c r="X21" s="361"/>
      <c r="Y21" s="361"/>
      <c r="Z21" s="361"/>
      <c r="AA21" s="361"/>
      <c r="AB21" s="361"/>
      <c r="AC21" s="361"/>
      <c r="AD21" s="361"/>
      <c r="AE21" s="361"/>
      <c r="AF21" s="361"/>
      <c r="AG21" s="361"/>
      <c r="AH21" s="362"/>
      <c r="AI21" s="50"/>
    </row>
    <row r="22" spans="1:35" ht="23.25" customHeight="1" x14ac:dyDescent="0.25">
      <c r="A22" s="308"/>
      <c r="B22" s="308"/>
      <c r="C22" s="305"/>
      <c r="D22" s="305"/>
      <c r="E22" s="311"/>
      <c r="F22" s="311"/>
      <c r="G22" s="358"/>
      <c r="H22" s="313" t="str">
        <f>CONCATENATE(Zbiorczo!C3,"*")</f>
        <v>2026*</v>
      </c>
      <c r="I22" s="329">
        <f>Zbiorczo!C3+1</f>
        <v>2027</v>
      </c>
      <c r="J22" s="313">
        <f t="shared" ref="J22:AH22" si="10">I22+1</f>
        <v>2028</v>
      </c>
      <c r="K22" s="329">
        <f t="shared" si="10"/>
        <v>2029</v>
      </c>
      <c r="L22" s="313">
        <f t="shared" si="10"/>
        <v>2030</v>
      </c>
      <c r="M22" s="313">
        <f t="shared" si="10"/>
        <v>2031</v>
      </c>
      <c r="N22" s="313">
        <f t="shared" si="10"/>
        <v>2032</v>
      </c>
      <c r="O22" s="313">
        <f t="shared" si="10"/>
        <v>2033</v>
      </c>
      <c r="P22" s="313">
        <f t="shared" si="10"/>
        <v>2034</v>
      </c>
      <c r="Q22" s="313">
        <f t="shared" si="10"/>
        <v>2035</v>
      </c>
      <c r="R22" s="313">
        <f t="shared" si="10"/>
        <v>2036</v>
      </c>
      <c r="S22" s="313">
        <f t="shared" si="10"/>
        <v>2037</v>
      </c>
      <c r="T22" s="313">
        <f t="shared" si="10"/>
        <v>2038</v>
      </c>
      <c r="U22" s="313">
        <f t="shared" si="10"/>
        <v>2039</v>
      </c>
      <c r="V22" s="313">
        <f t="shared" si="10"/>
        <v>2040</v>
      </c>
      <c r="W22" s="313">
        <f t="shared" si="10"/>
        <v>2041</v>
      </c>
      <c r="X22" s="313">
        <f t="shared" si="10"/>
        <v>2042</v>
      </c>
      <c r="Y22" s="313">
        <f t="shared" si="10"/>
        <v>2043</v>
      </c>
      <c r="Z22" s="313">
        <f t="shared" si="10"/>
        <v>2044</v>
      </c>
      <c r="AA22" s="313">
        <f t="shared" si="10"/>
        <v>2045</v>
      </c>
      <c r="AB22" s="313">
        <f t="shared" si="10"/>
        <v>2046</v>
      </c>
      <c r="AC22" s="313">
        <f t="shared" si="10"/>
        <v>2047</v>
      </c>
      <c r="AD22" s="329">
        <f t="shared" si="10"/>
        <v>2048</v>
      </c>
      <c r="AE22" s="313">
        <f t="shared" si="10"/>
        <v>2049</v>
      </c>
      <c r="AF22" s="329">
        <f t="shared" si="10"/>
        <v>2050</v>
      </c>
      <c r="AG22" s="313">
        <f t="shared" si="10"/>
        <v>2051</v>
      </c>
      <c r="AH22" s="364">
        <f t="shared" si="10"/>
        <v>2052</v>
      </c>
      <c r="AI22" s="50"/>
    </row>
    <row r="23" spans="1:35" ht="23.25" customHeight="1" x14ac:dyDescent="0.25">
      <c r="A23" s="309"/>
      <c r="B23" s="309"/>
      <c r="C23" s="306"/>
      <c r="D23" s="306"/>
      <c r="E23" s="312"/>
      <c r="F23" s="312"/>
      <c r="G23" s="359"/>
      <c r="H23" s="363"/>
      <c r="I23" s="336"/>
      <c r="J23" s="314"/>
      <c r="K23" s="336"/>
      <c r="L23" s="314"/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  <c r="Y23" s="314"/>
      <c r="Z23" s="314"/>
      <c r="AA23" s="314"/>
      <c r="AB23" s="314"/>
      <c r="AC23" s="314"/>
      <c r="AD23" s="336"/>
      <c r="AE23" s="314"/>
      <c r="AF23" s="336"/>
      <c r="AG23" s="363"/>
      <c r="AH23" s="365"/>
      <c r="AI23" s="50"/>
    </row>
    <row r="24" spans="1:35" ht="11.45" customHeight="1" x14ac:dyDescent="0.25">
      <c r="A24" s="61">
        <v>1</v>
      </c>
      <c r="B24" s="61">
        <f>A24+1</f>
        <v>2</v>
      </c>
      <c r="C24" s="62"/>
      <c r="D24" s="62"/>
      <c r="E24" s="62">
        <f>B24+1</f>
        <v>3</v>
      </c>
      <c r="F24" s="63">
        <f t="shared" ref="F24:AH24" si="11">E24+1</f>
        <v>4</v>
      </c>
      <c r="G24" s="64">
        <f t="shared" si="11"/>
        <v>5</v>
      </c>
      <c r="H24" s="65">
        <f t="shared" si="11"/>
        <v>6</v>
      </c>
      <c r="I24" s="64">
        <f t="shared" si="11"/>
        <v>7</v>
      </c>
      <c r="J24" s="65">
        <f t="shared" si="11"/>
        <v>8</v>
      </c>
      <c r="K24" s="64">
        <f t="shared" si="11"/>
        <v>9</v>
      </c>
      <c r="L24" s="65">
        <f t="shared" si="11"/>
        <v>10</v>
      </c>
      <c r="M24" s="65">
        <f t="shared" si="11"/>
        <v>11</v>
      </c>
      <c r="N24" s="65">
        <f t="shared" si="11"/>
        <v>12</v>
      </c>
      <c r="O24" s="65">
        <f t="shared" si="11"/>
        <v>13</v>
      </c>
      <c r="P24" s="65">
        <f t="shared" si="11"/>
        <v>14</v>
      </c>
      <c r="Q24" s="65">
        <f t="shared" si="11"/>
        <v>15</v>
      </c>
      <c r="R24" s="65">
        <f t="shared" si="11"/>
        <v>16</v>
      </c>
      <c r="S24" s="65">
        <f t="shared" si="11"/>
        <v>17</v>
      </c>
      <c r="T24" s="65">
        <f t="shared" si="11"/>
        <v>18</v>
      </c>
      <c r="U24" s="65">
        <f t="shared" si="11"/>
        <v>19</v>
      </c>
      <c r="V24" s="65">
        <f t="shared" si="11"/>
        <v>20</v>
      </c>
      <c r="W24" s="65">
        <f t="shared" si="11"/>
        <v>21</v>
      </c>
      <c r="X24" s="65">
        <f t="shared" si="11"/>
        <v>22</v>
      </c>
      <c r="Y24" s="65">
        <f t="shared" si="11"/>
        <v>23</v>
      </c>
      <c r="Z24" s="65">
        <f t="shared" si="11"/>
        <v>24</v>
      </c>
      <c r="AA24" s="65">
        <f t="shared" si="11"/>
        <v>25</v>
      </c>
      <c r="AB24" s="65">
        <f t="shared" si="11"/>
        <v>26</v>
      </c>
      <c r="AC24" s="64">
        <f t="shared" si="11"/>
        <v>27</v>
      </c>
      <c r="AD24" s="65">
        <f t="shared" si="11"/>
        <v>28</v>
      </c>
      <c r="AE24" s="64">
        <f t="shared" si="11"/>
        <v>29</v>
      </c>
      <c r="AF24" s="64">
        <f t="shared" si="11"/>
        <v>30</v>
      </c>
      <c r="AG24" s="65">
        <f t="shared" si="11"/>
        <v>31</v>
      </c>
      <c r="AH24" s="66">
        <f t="shared" si="11"/>
        <v>32</v>
      </c>
      <c r="AI24" s="50"/>
    </row>
    <row r="25" spans="1:35" ht="39" customHeight="1" x14ac:dyDescent="0.25">
      <c r="A25" s="302">
        <v>1</v>
      </c>
      <c r="B25" s="138"/>
      <c r="C25" s="68" t="str">
        <f>IF(ISBLANK(E25),"",CONCATENATE(VLOOKUP(E25,techniczny!$E$1:$F$4,1),D25))</f>
        <v/>
      </c>
      <c r="D25" s="68" t="s">
        <v>322</v>
      </c>
      <c r="E25" s="303"/>
      <c r="F25" s="70" t="s">
        <v>410</v>
      </c>
      <c r="G25" s="71">
        <f t="shared" ref="G25:G26" si="12">IF(ISBLANK(E25),IF(SUM(H25:AH25)&gt;0,"Uzupełnij kol. 3",SUM(H25:AH25)),SUM(H25:AH25))</f>
        <v>0</v>
      </c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40"/>
      <c r="AI25" s="50"/>
    </row>
    <row r="26" spans="1:35" ht="39" customHeight="1" x14ac:dyDescent="0.25">
      <c r="A26" s="302">
        <v>2</v>
      </c>
      <c r="B26" s="138"/>
      <c r="C26" s="68" t="str">
        <f>IF(ISBLANK(E26),"",CONCATENATE(VLOOKUP(E26,techniczny!$E$1:$F$4,1),D26))</f>
        <v/>
      </c>
      <c r="D26" s="68" t="s">
        <v>322</v>
      </c>
      <c r="E26" s="303"/>
      <c r="F26" s="70" t="s">
        <v>410</v>
      </c>
      <c r="G26" s="71">
        <f t="shared" si="12"/>
        <v>0</v>
      </c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40"/>
      <c r="AI26" s="50"/>
    </row>
    <row r="27" spans="1:35" ht="39" customHeight="1" x14ac:dyDescent="0.25">
      <c r="A27" s="302">
        <v>3</v>
      </c>
      <c r="B27" s="138"/>
      <c r="C27" s="68" t="str">
        <f>IF(ISBLANK(E27),"",CONCATENATE(VLOOKUP(E27,techniczny!$E$1:$F$4,1),D27))</f>
        <v/>
      </c>
      <c r="D27" s="68" t="s">
        <v>322</v>
      </c>
      <c r="E27" s="303"/>
      <c r="F27" s="70" t="s">
        <v>410</v>
      </c>
      <c r="G27" s="72">
        <f>IF(ISBLANK(E27),IF(SUM(H27:AH27)&gt;0,"Uzupełnij kol. 3",SUM(H27:AH27)),SUM(H27:AH27))</f>
        <v>0</v>
      </c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40"/>
      <c r="AI27" s="50"/>
    </row>
    <row r="28" spans="1:35" ht="39" customHeight="1" x14ac:dyDescent="0.25">
      <c r="A28" s="302">
        <v>4</v>
      </c>
      <c r="B28" s="138"/>
      <c r="C28" s="68" t="str">
        <f>IF(ISBLANK(E28),"",CONCATENATE(VLOOKUP(E28,techniczny!$E$1:$F$4,1),D28))</f>
        <v/>
      </c>
      <c r="D28" s="68" t="s">
        <v>322</v>
      </c>
      <c r="E28" s="303"/>
      <c r="F28" s="70" t="s">
        <v>410</v>
      </c>
      <c r="G28" s="71">
        <f t="shared" ref="G28:G44" si="13">IF(ISBLANK(E28),IF(SUM(H28:AH28)&gt;0,"Uzupełnij kol. 3",SUM(H28:AH28)),SUM(H28:AH28))</f>
        <v>0</v>
      </c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40"/>
      <c r="AI28" s="50"/>
    </row>
    <row r="29" spans="1:35" ht="39" customHeight="1" x14ac:dyDescent="0.25">
      <c r="A29" s="302">
        <v>5</v>
      </c>
      <c r="B29" s="138"/>
      <c r="C29" s="68" t="str">
        <f>IF(ISBLANK(E29),"",CONCATENATE(VLOOKUP(E29,techniczny!$E$1:$F$4,1),D29))</f>
        <v/>
      </c>
      <c r="D29" s="68" t="s">
        <v>322</v>
      </c>
      <c r="E29" s="303"/>
      <c r="F29" s="70" t="s">
        <v>410</v>
      </c>
      <c r="G29" s="71">
        <f t="shared" si="13"/>
        <v>0</v>
      </c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40"/>
      <c r="AI29" s="50"/>
    </row>
    <row r="30" spans="1:35" ht="39" customHeight="1" x14ac:dyDescent="0.25">
      <c r="A30" s="302">
        <v>6</v>
      </c>
      <c r="B30" s="138"/>
      <c r="C30" s="68" t="str">
        <f>IF(ISBLANK(E30),"",CONCATENATE(VLOOKUP(E30,techniczny!$E$1:$F$4,1),D30))</f>
        <v/>
      </c>
      <c r="D30" s="68" t="s">
        <v>322</v>
      </c>
      <c r="E30" s="303"/>
      <c r="F30" s="70" t="s">
        <v>410</v>
      </c>
      <c r="G30" s="71">
        <f t="shared" si="13"/>
        <v>0</v>
      </c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40"/>
      <c r="AI30" s="50"/>
    </row>
    <row r="31" spans="1:35" ht="39" customHeight="1" x14ac:dyDescent="0.25">
      <c r="A31" s="67">
        <v>7</v>
      </c>
      <c r="B31" s="138"/>
      <c r="C31" s="68" t="str">
        <f>IF(ISBLANK(E31),"",CONCATENATE(VLOOKUP(E31,techniczny!$E$1:$F$4,1),D31))</f>
        <v/>
      </c>
      <c r="D31" s="68" t="s">
        <v>322</v>
      </c>
      <c r="E31" s="69"/>
      <c r="F31" s="70" t="s">
        <v>410</v>
      </c>
      <c r="G31" s="71">
        <f t="shared" si="13"/>
        <v>0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40"/>
      <c r="AI31" s="50"/>
    </row>
    <row r="32" spans="1:35" ht="39" customHeight="1" x14ac:dyDescent="0.25">
      <c r="A32" s="67">
        <v>8</v>
      </c>
      <c r="B32" s="138"/>
      <c r="C32" s="68" t="str">
        <f>IF(ISBLANK(E32),"",CONCATENATE(VLOOKUP(E32,techniczny!$E$1:$F$4,1),D32))</f>
        <v/>
      </c>
      <c r="D32" s="68" t="s">
        <v>322</v>
      </c>
      <c r="E32" s="69"/>
      <c r="F32" s="70" t="s">
        <v>410</v>
      </c>
      <c r="G32" s="71">
        <f t="shared" si="13"/>
        <v>0</v>
      </c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40"/>
      <c r="AI32" s="50"/>
    </row>
    <row r="33" spans="1:35" ht="39" customHeight="1" x14ac:dyDescent="0.25">
      <c r="A33" s="67">
        <v>9</v>
      </c>
      <c r="B33" s="138"/>
      <c r="C33" s="68" t="str">
        <f>IF(ISBLANK(E33),"",CONCATENATE(VLOOKUP(E33,techniczny!$E$1:$F$4,1),D33))</f>
        <v/>
      </c>
      <c r="D33" s="68" t="s">
        <v>322</v>
      </c>
      <c r="E33" s="69"/>
      <c r="F33" s="70" t="s">
        <v>410</v>
      </c>
      <c r="G33" s="71">
        <f t="shared" si="13"/>
        <v>0</v>
      </c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40"/>
      <c r="AI33" s="50"/>
    </row>
    <row r="34" spans="1:35" ht="39" customHeight="1" x14ac:dyDescent="0.25">
      <c r="A34" s="67">
        <v>10</v>
      </c>
      <c r="B34" s="138"/>
      <c r="C34" s="68" t="str">
        <f>IF(ISBLANK(E34),"",CONCATENATE(VLOOKUP(E34,techniczny!$E$1:$F$4,1),D34))</f>
        <v/>
      </c>
      <c r="D34" s="68" t="s">
        <v>322</v>
      </c>
      <c r="E34" s="69"/>
      <c r="F34" s="70" t="s">
        <v>410</v>
      </c>
      <c r="G34" s="71">
        <f t="shared" si="13"/>
        <v>0</v>
      </c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40"/>
      <c r="AI34" s="50"/>
    </row>
    <row r="35" spans="1:35" ht="39" customHeight="1" x14ac:dyDescent="0.25">
      <c r="A35" s="67">
        <v>11</v>
      </c>
      <c r="B35" s="138"/>
      <c r="C35" s="68" t="str">
        <f>IF(ISBLANK(E35),"",CONCATENATE(VLOOKUP(E35,techniczny!$E$1:$F$4,1),D35))</f>
        <v/>
      </c>
      <c r="D35" s="68" t="s">
        <v>322</v>
      </c>
      <c r="E35" s="69"/>
      <c r="F35" s="70" t="s">
        <v>410</v>
      </c>
      <c r="G35" s="71">
        <f t="shared" si="13"/>
        <v>0</v>
      </c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40"/>
      <c r="AI35" s="50"/>
    </row>
    <row r="36" spans="1:35" ht="39" customHeight="1" x14ac:dyDescent="0.25">
      <c r="A36" s="302">
        <v>12</v>
      </c>
      <c r="B36" s="138"/>
      <c r="C36" s="68" t="str">
        <f>IF(ISBLANK(E36),"",CONCATENATE(VLOOKUP(E36,techniczny!$E$1:$F$4,1),D36))</f>
        <v/>
      </c>
      <c r="D36" s="68" t="s">
        <v>322</v>
      </c>
      <c r="E36" s="303"/>
      <c r="F36" s="70" t="s">
        <v>410</v>
      </c>
      <c r="G36" s="71">
        <f t="shared" si="13"/>
        <v>0</v>
      </c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40"/>
      <c r="AI36" s="50"/>
    </row>
    <row r="37" spans="1:35" ht="39" customHeight="1" x14ac:dyDescent="0.25">
      <c r="A37" s="302">
        <v>13</v>
      </c>
      <c r="B37" s="138"/>
      <c r="C37" s="68" t="str">
        <f>IF(ISBLANK(E37),"",CONCATENATE(VLOOKUP(E37,techniczny!$E$1:$F$4,1),D37))</f>
        <v/>
      </c>
      <c r="D37" s="68" t="s">
        <v>322</v>
      </c>
      <c r="E37" s="303"/>
      <c r="F37" s="70" t="s">
        <v>410</v>
      </c>
      <c r="G37" s="71">
        <f t="shared" si="13"/>
        <v>0</v>
      </c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40"/>
      <c r="AI37" s="50"/>
    </row>
    <row r="38" spans="1:35" ht="39" customHeight="1" x14ac:dyDescent="0.25">
      <c r="A38" s="302">
        <v>14</v>
      </c>
      <c r="B38" s="138"/>
      <c r="C38" s="68" t="str">
        <f>IF(ISBLANK(E38),"",CONCATENATE(VLOOKUP(E38,techniczny!$E$1:$F$4,1),D38))</f>
        <v/>
      </c>
      <c r="D38" s="68" t="s">
        <v>322</v>
      </c>
      <c r="E38" s="303"/>
      <c r="F38" s="70" t="s">
        <v>410</v>
      </c>
      <c r="G38" s="71">
        <f t="shared" si="13"/>
        <v>0</v>
      </c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40"/>
      <c r="AI38" s="50"/>
    </row>
    <row r="39" spans="1:35" ht="39" customHeight="1" x14ac:dyDescent="0.25">
      <c r="A39" s="302">
        <v>15</v>
      </c>
      <c r="B39" s="138"/>
      <c r="C39" s="68" t="str">
        <f>IF(ISBLANK(E39),"",CONCATENATE(VLOOKUP(E39,techniczny!$E$1:$F$4,1),D39))</f>
        <v/>
      </c>
      <c r="D39" s="68" t="s">
        <v>322</v>
      </c>
      <c r="E39" s="303"/>
      <c r="F39" s="70" t="s">
        <v>410</v>
      </c>
      <c r="G39" s="71">
        <f t="shared" si="13"/>
        <v>0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40"/>
      <c r="AI39" s="50"/>
    </row>
    <row r="40" spans="1:35" ht="39" customHeight="1" x14ac:dyDescent="0.25">
      <c r="A40" s="302">
        <v>16</v>
      </c>
      <c r="B40" s="138"/>
      <c r="C40" s="68" t="str">
        <f>IF(ISBLANK(E40),"",CONCATENATE(VLOOKUP(E40,techniczny!$E$1:$F$4,1),D40))</f>
        <v/>
      </c>
      <c r="D40" s="68" t="s">
        <v>322</v>
      </c>
      <c r="E40" s="303"/>
      <c r="F40" s="70" t="s">
        <v>410</v>
      </c>
      <c r="G40" s="71">
        <f t="shared" si="13"/>
        <v>0</v>
      </c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40"/>
      <c r="AI40" s="50"/>
    </row>
    <row r="41" spans="1:35" ht="39" customHeight="1" x14ac:dyDescent="0.25">
      <c r="A41" s="302">
        <v>17</v>
      </c>
      <c r="B41" s="138"/>
      <c r="C41" s="68" t="str">
        <f>IF(ISBLANK(E41),"",CONCATENATE(VLOOKUP(E41,techniczny!$E$1:$F$4,1),D41))</f>
        <v/>
      </c>
      <c r="D41" s="68" t="s">
        <v>322</v>
      </c>
      <c r="E41" s="303"/>
      <c r="F41" s="70" t="s">
        <v>410</v>
      </c>
      <c r="G41" s="71">
        <f t="shared" si="13"/>
        <v>0</v>
      </c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40"/>
      <c r="AI41" s="50"/>
    </row>
    <row r="42" spans="1:35" ht="39" customHeight="1" x14ac:dyDescent="0.25">
      <c r="A42" s="302">
        <v>18</v>
      </c>
      <c r="B42" s="138"/>
      <c r="C42" s="68" t="str">
        <f>IF(ISBLANK(E42),"",CONCATENATE(VLOOKUP(E42,techniczny!$E$1:$F$4,1),D42))</f>
        <v/>
      </c>
      <c r="D42" s="68" t="s">
        <v>322</v>
      </c>
      <c r="E42" s="303"/>
      <c r="F42" s="70" t="s">
        <v>410</v>
      </c>
      <c r="G42" s="71">
        <f t="shared" si="13"/>
        <v>0</v>
      </c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40"/>
      <c r="AI42" s="50"/>
    </row>
    <row r="43" spans="1:35" ht="39" customHeight="1" x14ac:dyDescent="0.25">
      <c r="A43" s="302">
        <v>19</v>
      </c>
      <c r="B43" s="138"/>
      <c r="C43" s="68" t="str">
        <f>IF(ISBLANK(E43),"",CONCATENATE(VLOOKUP(E43,techniczny!$E$1:$F$4,1),D43))</f>
        <v/>
      </c>
      <c r="D43" s="68" t="s">
        <v>322</v>
      </c>
      <c r="E43" s="303"/>
      <c r="F43" s="70" t="s">
        <v>410</v>
      </c>
      <c r="G43" s="71">
        <f t="shared" si="13"/>
        <v>0</v>
      </c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40"/>
      <c r="AI43" s="50"/>
    </row>
    <row r="44" spans="1:35" ht="39" customHeight="1" x14ac:dyDescent="0.25">
      <c r="A44" s="302">
        <v>20</v>
      </c>
      <c r="B44" s="138"/>
      <c r="C44" s="68" t="str">
        <f>IF(ISBLANK(E44),"",CONCATENATE(VLOOKUP(E44,techniczny!$E$1:$F$4,1),D44))</f>
        <v/>
      </c>
      <c r="D44" s="68" t="s">
        <v>322</v>
      </c>
      <c r="E44" s="303"/>
      <c r="F44" s="70" t="s">
        <v>410</v>
      </c>
      <c r="G44" s="71">
        <f t="shared" si="13"/>
        <v>0</v>
      </c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40"/>
      <c r="AI44" s="50"/>
    </row>
    <row r="45" spans="1:35" ht="15.6" customHeight="1" x14ac:dyDescent="0.3">
      <c r="A45" s="73"/>
      <c r="B45" s="316" t="s">
        <v>327</v>
      </c>
      <c r="C45" s="316"/>
      <c r="D45" s="316"/>
      <c r="E45" s="316"/>
      <c r="F45" s="317"/>
      <c r="G45" s="74">
        <f t="shared" ref="G45:G47" si="14">SUM(H45:AH45)</f>
        <v>0</v>
      </c>
      <c r="H45" s="74">
        <f>SUM(H46:H47)</f>
        <v>0</v>
      </c>
      <c r="I45" s="74">
        <f t="shared" ref="I45:AH45" si="15">SUM(I46:I47)</f>
        <v>0</v>
      </c>
      <c r="J45" s="74">
        <f t="shared" si="15"/>
        <v>0</v>
      </c>
      <c r="K45" s="74">
        <f t="shared" si="15"/>
        <v>0</v>
      </c>
      <c r="L45" s="74">
        <f t="shared" si="15"/>
        <v>0</v>
      </c>
      <c r="M45" s="74">
        <f t="shared" si="15"/>
        <v>0</v>
      </c>
      <c r="N45" s="74">
        <f t="shared" si="15"/>
        <v>0</v>
      </c>
      <c r="O45" s="74">
        <f t="shared" si="15"/>
        <v>0</v>
      </c>
      <c r="P45" s="74">
        <f t="shared" si="15"/>
        <v>0</v>
      </c>
      <c r="Q45" s="74">
        <f t="shared" si="15"/>
        <v>0</v>
      </c>
      <c r="R45" s="74">
        <f t="shared" si="15"/>
        <v>0</v>
      </c>
      <c r="S45" s="74">
        <f t="shared" si="15"/>
        <v>0</v>
      </c>
      <c r="T45" s="74">
        <f t="shared" si="15"/>
        <v>0</v>
      </c>
      <c r="U45" s="74">
        <f t="shared" si="15"/>
        <v>0</v>
      </c>
      <c r="V45" s="74">
        <f t="shared" si="15"/>
        <v>0</v>
      </c>
      <c r="W45" s="74">
        <f t="shared" si="15"/>
        <v>0</v>
      </c>
      <c r="X45" s="74">
        <f t="shared" si="15"/>
        <v>0</v>
      </c>
      <c r="Y45" s="74">
        <f t="shared" si="15"/>
        <v>0</v>
      </c>
      <c r="Z45" s="74">
        <f t="shared" si="15"/>
        <v>0</v>
      </c>
      <c r="AA45" s="74">
        <f t="shared" si="15"/>
        <v>0</v>
      </c>
      <c r="AB45" s="74">
        <f t="shared" si="15"/>
        <v>0</v>
      </c>
      <c r="AC45" s="74">
        <f t="shared" si="15"/>
        <v>0</v>
      </c>
      <c r="AD45" s="74">
        <f t="shared" si="15"/>
        <v>0</v>
      </c>
      <c r="AE45" s="74">
        <f t="shared" si="15"/>
        <v>0</v>
      </c>
      <c r="AF45" s="74">
        <f t="shared" si="15"/>
        <v>0</v>
      </c>
      <c r="AG45" s="74">
        <f t="shared" si="15"/>
        <v>0</v>
      </c>
      <c r="AH45" s="75">
        <f t="shared" si="15"/>
        <v>0</v>
      </c>
      <c r="AI45" s="50"/>
    </row>
    <row r="46" spans="1:35" ht="15.6" customHeight="1" x14ac:dyDescent="0.3">
      <c r="A46" s="76"/>
      <c r="B46" s="318" t="s">
        <v>30</v>
      </c>
      <c r="C46" s="318"/>
      <c r="D46" s="318"/>
      <c r="E46" s="318"/>
      <c r="F46" s="319"/>
      <c r="G46" s="77">
        <f t="shared" si="14"/>
        <v>0</v>
      </c>
      <c r="H46" s="77">
        <f>SUM(H25:H44)</f>
        <v>0</v>
      </c>
      <c r="I46" s="77">
        <f t="shared" ref="I46:AH46" si="16">SUM(I25:I44)</f>
        <v>0</v>
      </c>
      <c r="J46" s="77">
        <f t="shared" si="16"/>
        <v>0</v>
      </c>
      <c r="K46" s="77">
        <f t="shared" si="16"/>
        <v>0</v>
      </c>
      <c r="L46" s="77">
        <f t="shared" si="16"/>
        <v>0</v>
      </c>
      <c r="M46" s="77">
        <f t="shared" si="16"/>
        <v>0</v>
      </c>
      <c r="N46" s="77">
        <f t="shared" si="16"/>
        <v>0</v>
      </c>
      <c r="O46" s="77">
        <f t="shared" si="16"/>
        <v>0</v>
      </c>
      <c r="P46" s="77">
        <f t="shared" si="16"/>
        <v>0</v>
      </c>
      <c r="Q46" s="77">
        <f t="shared" si="16"/>
        <v>0</v>
      </c>
      <c r="R46" s="77">
        <f t="shared" si="16"/>
        <v>0</v>
      </c>
      <c r="S46" s="77">
        <f t="shared" si="16"/>
        <v>0</v>
      </c>
      <c r="T46" s="77">
        <f t="shared" si="16"/>
        <v>0</v>
      </c>
      <c r="U46" s="77">
        <f t="shared" si="16"/>
        <v>0</v>
      </c>
      <c r="V46" s="77">
        <f t="shared" si="16"/>
        <v>0</v>
      </c>
      <c r="W46" s="77">
        <f t="shared" si="16"/>
        <v>0</v>
      </c>
      <c r="X46" s="77">
        <f t="shared" si="16"/>
        <v>0</v>
      </c>
      <c r="Y46" s="77">
        <f t="shared" si="16"/>
        <v>0</v>
      </c>
      <c r="Z46" s="77">
        <f t="shared" si="16"/>
        <v>0</v>
      </c>
      <c r="AA46" s="77">
        <f t="shared" si="16"/>
        <v>0</v>
      </c>
      <c r="AB46" s="77">
        <f t="shared" si="16"/>
        <v>0</v>
      </c>
      <c r="AC46" s="77">
        <f t="shared" si="16"/>
        <v>0</v>
      </c>
      <c r="AD46" s="77">
        <f t="shared" si="16"/>
        <v>0</v>
      </c>
      <c r="AE46" s="77">
        <f t="shared" si="16"/>
        <v>0</v>
      </c>
      <c r="AF46" s="77">
        <f t="shared" si="16"/>
        <v>0</v>
      </c>
      <c r="AG46" s="77">
        <f t="shared" si="16"/>
        <v>0</v>
      </c>
      <c r="AH46" s="78">
        <f t="shared" si="16"/>
        <v>0</v>
      </c>
      <c r="AI46" s="50"/>
    </row>
    <row r="47" spans="1:35" ht="15.6" customHeight="1" x14ac:dyDescent="0.3">
      <c r="A47" s="79"/>
      <c r="B47" s="320" t="s">
        <v>411</v>
      </c>
      <c r="C47" s="320"/>
      <c r="D47" s="320"/>
      <c r="E47" s="320"/>
      <c r="F47" s="321"/>
      <c r="G47" s="80">
        <f t="shared" si="14"/>
        <v>0</v>
      </c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2"/>
      <c r="AI47" s="50"/>
    </row>
    <row r="48" spans="1:35" ht="15" customHeight="1" x14ac:dyDescent="0.3">
      <c r="A48" s="165" t="s">
        <v>486</v>
      </c>
      <c r="B48" s="82"/>
      <c r="C48" s="82"/>
      <c r="D48" s="82"/>
      <c r="E48" s="82"/>
      <c r="F48" s="82"/>
      <c r="G48" s="83"/>
      <c r="H48" s="121" t="str">
        <f>IF(H46&gt;0,IF(H47=0,"odsetki?",""),"")</f>
        <v/>
      </c>
      <c r="I48" s="121" t="str">
        <f t="shared" ref="I48:AH48" si="17">IF(I46&gt;0,IF(I47=0,"odsetki?",""),"")</f>
        <v/>
      </c>
      <c r="J48" s="121" t="str">
        <f t="shared" si="17"/>
        <v/>
      </c>
      <c r="K48" s="121" t="str">
        <f t="shared" si="17"/>
        <v/>
      </c>
      <c r="L48" s="121" t="str">
        <f t="shared" si="17"/>
        <v/>
      </c>
      <c r="M48" s="121" t="str">
        <f t="shared" si="17"/>
        <v/>
      </c>
      <c r="N48" s="121" t="str">
        <f t="shared" si="17"/>
        <v/>
      </c>
      <c r="O48" s="121" t="str">
        <f t="shared" si="17"/>
        <v/>
      </c>
      <c r="P48" s="121" t="str">
        <f t="shared" si="17"/>
        <v/>
      </c>
      <c r="Q48" s="121" t="str">
        <f t="shared" si="17"/>
        <v/>
      </c>
      <c r="R48" s="121" t="str">
        <f t="shared" si="17"/>
        <v/>
      </c>
      <c r="S48" s="121" t="str">
        <f t="shared" si="17"/>
        <v/>
      </c>
      <c r="T48" s="121" t="str">
        <f t="shared" si="17"/>
        <v/>
      </c>
      <c r="U48" s="121" t="str">
        <f t="shared" si="17"/>
        <v/>
      </c>
      <c r="V48" s="121" t="str">
        <f t="shared" si="17"/>
        <v/>
      </c>
      <c r="W48" s="121" t="str">
        <f t="shared" si="17"/>
        <v/>
      </c>
      <c r="X48" s="121" t="str">
        <f t="shared" si="17"/>
        <v/>
      </c>
      <c r="Y48" s="121" t="str">
        <f t="shared" si="17"/>
        <v/>
      </c>
      <c r="Z48" s="121" t="str">
        <f t="shared" si="17"/>
        <v/>
      </c>
      <c r="AA48" s="121" t="str">
        <f t="shared" si="17"/>
        <v/>
      </c>
      <c r="AB48" s="121" t="str">
        <f t="shared" si="17"/>
        <v/>
      </c>
      <c r="AC48" s="121" t="str">
        <f t="shared" si="17"/>
        <v/>
      </c>
      <c r="AD48" s="121" t="str">
        <f t="shared" si="17"/>
        <v/>
      </c>
      <c r="AE48" s="121" t="str">
        <f t="shared" si="17"/>
        <v/>
      </c>
      <c r="AF48" s="121" t="str">
        <f t="shared" si="17"/>
        <v/>
      </c>
      <c r="AG48" s="121" t="str">
        <f t="shared" si="17"/>
        <v/>
      </c>
      <c r="AH48" s="121" t="str">
        <f t="shared" si="17"/>
        <v/>
      </c>
      <c r="AI48" s="50">
        <f>COUNTIF(H48:AH48,"odsetki?")</f>
        <v>0</v>
      </c>
    </row>
    <row r="49" spans="1:35" ht="22.5" customHeight="1" x14ac:dyDescent="0.25">
      <c r="A49" s="315" t="s">
        <v>389</v>
      </c>
      <c r="B49" s="315"/>
      <c r="C49" s="315"/>
      <c r="D49" s="315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84"/>
    </row>
    <row r="50" spans="1:35" ht="19.5" customHeight="1" x14ac:dyDescent="0.25">
      <c r="A50" s="323" t="s">
        <v>34</v>
      </c>
      <c r="B50" s="323" t="s">
        <v>390</v>
      </c>
      <c r="C50" s="341" t="s">
        <v>317</v>
      </c>
      <c r="D50" s="341" t="s">
        <v>323</v>
      </c>
      <c r="E50" s="344" t="s">
        <v>319</v>
      </c>
      <c r="F50" s="344"/>
      <c r="G50" s="349" t="s">
        <v>316</v>
      </c>
      <c r="H50" s="352" t="s">
        <v>332</v>
      </c>
      <c r="I50" s="353"/>
      <c r="J50" s="353"/>
      <c r="K50" s="353"/>
      <c r="L50" s="353"/>
      <c r="M50" s="353"/>
      <c r="N50" s="353"/>
      <c r="O50" s="353"/>
      <c r="P50" s="353"/>
      <c r="Q50" s="353"/>
      <c r="R50" s="353"/>
      <c r="S50" s="353"/>
      <c r="T50" s="353"/>
      <c r="U50" s="353"/>
      <c r="V50" s="353"/>
      <c r="W50" s="353"/>
      <c r="X50" s="353"/>
      <c r="Y50" s="353"/>
      <c r="Z50" s="353"/>
      <c r="AA50" s="353"/>
      <c r="AB50" s="353"/>
      <c r="AC50" s="353"/>
      <c r="AD50" s="353"/>
      <c r="AE50" s="353"/>
      <c r="AF50" s="353"/>
      <c r="AG50" s="353"/>
      <c r="AH50" s="354"/>
      <c r="AI50" s="84"/>
    </row>
    <row r="51" spans="1:35" ht="19.5" customHeight="1" x14ac:dyDescent="0.25">
      <c r="A51" s="324"/>
      <c r="B51" s="324"/>
      <c r="C51" s="342"/>
      <c r="D51" s="342"/>
      <c r="E51" s="345"/>
      <c r="F51" s="345"/>
      <c r="G51" s="350"/>
      <c r="H51" s="339">
        <f>Zbiorczo!C3</f>
        <v>2026</v>
      </c>
      <c r="I51" s="356">
        <f t="shared" ref="I51:AH51" si="18">H51+1</f>
        <v>2027</v>
      </c>
      <c r="J51" s="339">
        <f t="shared" si="18"/>
        <v>2028</v>
      </c>
      <c r="K51" s="356">
        <f t="shared" si="18"/>
        <v>2029</v>
      </c>
      <c r="L51" s="339">
        <f t="shared" si="18"/>
        <v>2030</v>
      </c>
      <c r="M51" s="339">
        <f t="shared" si="18"/>
        <v>2031</v>
      </c>
      <c r="N51" s="339">
        <f t="shared" si="18"/>
        <v>2032</v>
      </c>
      <c r="O51" s="339">
        <f t="shared" si="18"/>
        <v>2033</v>
      </c>
      <c r="P51" s="339">
        <f t="shared" si="18"/>
        <v>2034</v>
      </c>
      <c r="Q51" s="339">
        <f t="shared" si="18"/>
        <v>2035</v>
      </c>
      <c r="R51" s="339">
        <f t="shared" si="18"/>
        <v>2036</v>
      </c>
      <c r="S51" s="339">
        <f t="shared" si="18"/>
        <v>2037</v>
      </c>
      <c r="T51" s="339">
        <f t="shared" si="18"/>
        <v>2038</v>
      </c>
      <c r="U51" s="339">
        <f t="shared" si="18"/>
        <v>2039</v>
      </c>
      <c r="V51" s="339">
        <f t="shared" si="18"/>
        <v>2040</v>
      </c>
      <c r="W51" s="339">
        <f t="shared" si="18"/>
        <v>2041</v>
      </c>
      <c r="X51" s="339">
        <f t="shared" si="18"/>
        <v>2042</v>
      </c>
      <c r="Y51" s="339">
        <f t="shared" si="18"/>
        <v>2043</v>
      </c>
      <c r="Z51" s="339">
        <f t="shared" si="18"/>
        <v>2044</v>
      </c>
      <c r="AA51" s="339">
        <f t="shared" si="18"/>
        <v>2045</v>
      </c>
      <c r="AB51" s="339">
        <f t="shared" si="18"/>
        <v>2046</v>
      </c>
      <c r="AC51" s="339">
        <f t="shared" si="18"/>
        <v>2047</v>
      </c>
      <c r="AD51" s="356">
        <f t="shared" si="18"/>
        <v>2048</v>
      </c>
      <c r="AE51" s="339">
        <f t="shared" si="18"/>
        <v>2049</v>
      </c>
      <c r="AF51" s="356">
        <f t="shared" si="18"/>
        <v>2050</v>
      </c>
      <c r="AG51" s="339">
        <f t="shared" si="18"/>
        <v>2051</v>
      </c>
      <c r="AH51" s="337">
        <f t="shared" si="18"/>
        <v>2052</v>
      </c>
      <c r="AI51" s="84"/>
    </row>
    <row r="52" spans="1:35" ht="19.5" customHeight="1" x14ac:dyDescent="0.25">
      <c r="A52" s="325"/>
      <c r="B52" s="325"/>
      <c r="C52" s="343"/>
      <c r="D52" s="343"/>
      <c r="E52" s="346"/>
      <c r="F52" s="346"/>
      <c r="G52" s="351"/>
      <c r="H52" s="355"/>
      <c r="I52" s="357"/>
      <c r="J52" s="340"/>
      <c r="K52" s="357"/>
      <c r="L52" s="340"/>
      <c r="M52" s="340"/>
      <c r="N52" s="340"/>
      <c r="O52" s="340"/>
      <c r="P52" s="340"/>
      <c r="Q52" s="340"/>
      <c r="R52" s="340"/>
      <c r="S52" s="340"/>
      <c r="T52" s="340"/>
      <c r="U52" s="340"/>
      <c r="V52" s="340"/>
      <c r="W52" s="340"/>
      <c r="X52" s="340"/>
      <c r="Y52" s="340"/>
      <c r="Z52" s="340"/>
      <c r="AA52" s="340"/>
      <c r="AB52" s="340"/>
      <c r="AC52" s="340"/>
      <c r="AD52" s="357"/>
      <c r="AE52" s="340"/>
      <c r="AF52" s="357"/>
      <c r="AG52" s="355"/>
      <c r="AH52" s="338"/>
      <c r="AI52" s="84"/>
    </row>
    <row r="53" spans="1:35" s="86" customFormat="1" ht="11.45" customHeight="1" x14ac:dyDescent="0.2">
      <c r="A53" s="61">
        <v>1</v>
      </c>
      <c r="B53" s="61">
        <f>A53+1</f>
        <v>2</v>
      </c>
      <c r="C53" s="62"/>
      <c r="D53" s="62"/>
      <c r="E53" s="62">
        <f>B53+1</f>
        <v>3</v>
      </c>
      <c r="F53" s="63">
        <f t="shared" ref="F53:AH53" si="19">E53+1</f>
        <v>4</v>
      </c>
      <c r="G53" s="64">
        <f t="shared" si="19"/>
        <v>5</v>
      </c>
      <c r="H53" s="65">
        <f t="shared" si="19"/>
        <v>6</v>
      </c>
      <c r="I53" s="64">
        <f t="shared" si="19"/>
        <v>7</v>
      </c>
      <c r="J53" s="65">
        <f t="shared" si="19"/>
        <v>8</v>
      </c>
      <c r="K53" s="64">
        <f t="shared" si="19"/>
        <v>9</v>
      </c>
      <c r="L53" s="65">
        <f t="shared" si="19"/>
        <v>10</v>
      </c>
      <c r="M53" s="65">
        <f t="shared" si="19"/>
        <v>11</v>
      </c>
      <c r="N53" s="65">
        <f t="shared" si="19"/>
        <v>12</v>
      </c>
      <c r="O53" s="65">
        <f t="shared" si="19"/>
        <v>13</v>
      </c>
      <c r="P53" s="65">
        <f t="shared" si="19"/>
        <v>14</v>
      </c>
      <c r="Q53" s="65">
        <f t="shared" si="19"/>
        <v>15</v>
      </c>
      <c r="R53" s="65">
        <f t="shared" si="19"/>
        <v>16</v>
      </c>
      <c r="S53" s="65">
        <f t="shared" si="19"/>
        <v>17</v>
      </c>
      <c r="T53" s="65">
        <f t="shared" si="19"/>
        <v>18</v>
      </c>
      <c r="U53" s="65">
        <f t="shared" si="19"/>
        <v>19</v>
      </c>
      <c r="V53" s="65">
        <f t="shared" si="19"/>
        <v>20</v>
      </c>
      <c r="W53" s="65">
        <f t="shared" si="19"/>
        <v>21</v>
      </c>
      <c r="X53" s="65">
        <f t="shared" si="19"/>
        <v>22</v>
      </c>
      <c r="Y53" s="65">
        <f t="shared" si="19"/>
        <v>23</v>
      </c>
      <c r="Z53" s="65">
        <f t="shared" si="19"/>
        <v>24</v>
      </c>
      <c r="AA53" s="65">
        <f t="shared" si="19"/>
        <v>25</v>
      </c>
      <c r="AB53" s="65">
        <f t="shared" si="19"/>
        <v>26</v>
      </c>
      <c r="AC53" s="64">
        <f t="shared" si="19"/>
        <v>27</v>
      </c>
      <c r="AD53" s="65">
        <f t="shared" si="19"/>
        <v>28</v>
      </c>
      <c r="AE53" s="64">
        <f t="shared" si="19"/>
        <v>29</v>
      </c>
      <c r="AF53" s="64">
        <f t="shared" si="19"/>
        <v>30</v>
      </c>
      <c r="AG53" s="65">
        <f t="shared" si="19"/>
        <v>31</v>
      </c>
      <c r="AH53" s="66">
        <f t="shared" si="19"/>
        <v>32</v>
      </c>
      <c r="AI53" s="85"/>
    </row>
    <row r="54" spans="1:35" ht="15" customHeight="1" x14ac:dyDescent="0.25">
      <c r="A54" s="335">
        <v>1</v>
      </c>
      <c r="B54" s="332"/>
      <c r="C54" s="87" t="str">
        <f>IF(ISBLANK($E54),"",CONCATENATE(VLOOKUP($E54,techniczny!$E$7:$F$9,1),D54))</f>
        <v/>
      </c>
      <c r="D54" s="87" t="s">
        <v>320</v>
      </c>
      <c r="E54" s="333"/>
      <c r="F54" s="88"/>
      <c r="G54" s="89">
        <f>SUM(H54:AH54)</f>
        <v>0</v>
      </c>
      <c r="H54" s="89">
        <f>SUM(H55:H56)</f>
        <v>0</v>
      </c>
      <c r="I54" s="89">
        <f>SUM(I55:I56)</f>
        <v>0</v>
      </c>
      <c r="J54" s="89">
        <f>SUM(J55:J56)</f>
        <v>0</v>
      </c>
      <c r="K54" s="89">
        <f>SUM(K55:K56)</f>
        <v>0</v>
      </c>
      <c r="L54" s="89">
        <f>SUM(L55:L56)</f>
        <v>0</v>
      </c>
      <c r="M54" s="89">
        <f t="shared" ref="M54:AA54" si="20">SUM(M55:M56)</f>
        <v>0</v>
      </c>
      <c r="N54" s="89">
        <f t="shared" si="20"/>
        <v>0</v>
      </c>
      <c r="O54" s="89">
        <f t="shared" si="20"/>
        <v>0</v>
      </c>
      <c r="P54" s="89">
        <f t="shared" si="20"/>
        <v>0</v>
      </c>
      <c r="Q54" s="89">
        <f t="shared" si="20"/>
        <v>0</v>
      </c>
      <c r="R54" s="89">
        <f t="shared" si="20"/>
        <v>0</v>
      </c>
      <c r="S54" s="89">
        <f t="shared" si="20"/>
        <v>0</v>
      </c>
      <c r="T54" s="89">
        <f t="shared" si="20"/>
        <v>0</v>
      </c>
      <c r="U54" s="89">
        <f t="shared" si="20"/>
        <v>0</v>
      </c>
      <c r="V54" s="89">
        <f t="shared" si="20"/>
        <v>0</v>
      </c>
      <c r="W54" s="89">
        <f t="shared" si="20"/>
        <v>0</v>
      </c>
      <c r="X54" s="89">
        <f t="shared" si="20"/>
        <v>0</v>
      </c>
      <c r="Y54" s="89">
        <f t="shared" si="20"/>
        <v>0</v>
      </c>
      <c r="Z54" s="89">
        <f t="shared" si="20"/>
        <v>0</v>
      </c>
      <c r="AA54" s="89">
        <f t="shared" si="20"/>
        <v>0</v>
      </c>
      <c r="AB54" s="89">
        <f t="shared" ref="AB54:AH54" si="21">SUM(AB55:AB56)</f>
        <v>0</v>
      </c>
      <c r="AC54" s="89">
        <f t="shared" si="21"/>
        <v>0</v>
      </c>
      <c r="AD54" s="89">
        <f t="shared" si="21"/>
        <v>0</v>
      </c>
      <c r="AE54" s="89">
        <f t="shared" si="21"/>
        <v>0</v>
      </c>
      <c r="AF54" s="89">
        <f t="shared" si="21"/>
        <v>0</v>
      </c>
      <c r="AG54" s="89">
        <f t="shared" si="21"/>
        <v>0</v>
      </c>
      <c r="AH54" s="90">
        <f t="shared" si="21"/>
        <v>0</v>
      </c>
      <c r="AI54" s="84"/>
    </row>
    <row r="55" spans="1:35" ht="15" customHeight="1" x14ac:dyDescent="0.25">
      <c r="A55" s="302"/>
      <c r="B55" s="332"/>
      <c r="C55" s="91" t="str">
        <f>IF(ISBLANK($E54),"",CONCATENATE(VLOOKUP($E54,techniczny!$E$7:$F$9,1),D55))</f>
        <v/>
      </c>
      <c r="D55" s="91" t="s">
        <v>322</v>
      </c>
      <c r="E55" s="303"/>
      <c r="F55" s="88" t="s">
        <v>33</v>
      </c>
      <c r="G55" s="89">
        <f>IF(ISBLANK(E54),IF(SUM(H55:AH55)&gt;0,"Uzupełnij kol. 3",SUM(H55:AH55)),SUM(H55:AH55))</f>
        <v>0</v>
      </c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4"/>
      <c r="AI55" s="84"/>
    </row>
    <row r="56" spans="1:35" ht="15.75" customHeight="1" x14ac:dyDescent="0.25">
      <c r="A56" s="302"/>
      <c r="B56" s="332"/>
      <c r="C56" s="92" t="str">
        <f>IF(ISBLANK($E54),"",CONCATENATE(VLOOKUP($E54,techniczny!$E$7:$F$9,1),D56))</f>
        <v/>
      </c>
      <c r="D56" s="92" t="s">
        <v>321</v>
      </c>
      <c r="E56" s="303"/>
      <c r="F56" s="88" t="s">
        <v>1</v>
      </c>
      <c r="G56" s="89">
        <f>IF(ISBLANK(E54),IF(SUM(H56:AH56)&gt;0,"Uzupełnij kol. 3",SUM(H56:AH56)),SUM(H56:AH56))</f>
        <v>0</v>
      </c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4"/>
      <c r="AI56" s="84"/>
    </row>
    <row r="57" spans="1:35" ht="15.75" customHeight="1" x14ac:dyDescent="0.25">
      <c r="A57" s="335">
        <v>2</v>
      </c>
      <c r="B57" s="332"/>
      <c r="C57" s="93" t="str">
        <f>IF(ISBLANK($E57),"",CONCATENATE(VLOOKUP($E57,techniczny!$E$7:$F$9,1),D57))</f>
        <v/>
      </c>
      <c r="D57" s="93" t="s">
        <v>320</v>
      </c>
      <c r="E57" s="303"/>
      <c r="F57" s="88"/>
      <c r="G57" s="89">
        <f t="shared" ref="G57:G60" si="22">SUM(H57:AH57)</f>
        <v>0</v>
      </c>
      <c r="H57" s="89">
        <f t="shared" ref="H57:AA57" si="23">SUM(H58:H59)</f>
        <v>0</v>
      </c>
      <c r="I57" s="89">
        <f t="shared" si="23"/>
        <v>0</v>
      </c>
      <c r="J57" s="89">
        <f t="shared" si="23"/>
        <v>0</v>
      </c>
      <c r="K57" s="89">
        <f t="shared" si="23"/>
        <v>0</v>
      </c>
      <c r="L57" s="89">
        <f t="shared" si="23"/>
        <v>0</v>
      </c>
      <c r="M57" s="89">
        <f t="shared" si="23"/>
        <v>0</v>
      </c>
      <c r="N57" s="89">
        <f t="shared" si="23"/>
        <v>0</v>
      </c>
      <c r="O57" s="89">
        <f t="shared" si="23"/>
        <v>0</v>
      </c>
      <c r="P57" s="89">
        <f t="shared" si="23"/>
        <v>0</v>
      </c>
      <c r="Q57" s="89">
        <f t="shared" si="23"/>
        <v>0</v>
      </c>
      <c r="R57" s="89">
        <f t="shared" si="23"/>
        <v>0</v>
      </c>
      <c r="S57" s="89">
        <f t="shared" si="23"/>
        <v>0</v>
      </c>
      <c r="T57" s="89">
        <f t="shared" si="23"/>
        <v>0</v>
      </c>
      <c r="U57" s="89">
        <f t="shared" si="23"/>
        <v>0</v>
      </c>
      <c r="V57" s="89">
        <f t="shared" si="23"/>
        <v>0</v>
      </c>
      <c r="W57" s="89">
        <f t="shared" si="23"/>
        <v>0</v>
      </c>
      <c r="X57" s="89">
        <f t="shared" si="23"/>
        <v>0</v>
      </c>
      <c r="Y57" s="89">
        <f t="shared" si="23"/>
        <v>0</v>
      </c>
      <c r="Z57" s="89">
        <f t="shared" si="23"/>
        <v>0</v>
      </c>
      <c r="AA57" s="89">
        <f t="shared" si="23"/>
        <v>0</v>
      </c>
      <c r="AB57" s="89">
        <f t="shared" ref="AB57" si="24">SUM(AB58:AB59)</f>
        <v>0</v>
      </c>
      <c r="AC57" s="89">
        <f t="shared" ref="AC57" si="25">SUM(AC58:AC59)</f>
        <v>0</v>
      </c>
      <c r="AD57" s="89">
        <f t="shared" ref="AD57" si="26">SUM(AD58:AD59)</f>
        <v>0</v>
      </c>
      <c r="AE57" s="89">
        <f t="shared" ref="AE57" si="27">SUM(AE58:AE59)</f>
        <v>0</v>
      </c>
      <c r="AF57" s="89">
        <f t="shared" ref="AF57" si="28">SUM(AF58:AF59)</f>
        <v>0</v>
      </c>
      <c r="AG57" s="89">
        <f t="shared" ref="AG57" si="29">SUM(AG58:AG59)</f>
        <v>0</v>
      </c>
      <c r="AH57" s="90">
        <f t="shared" ref="AH57" si="30">SUM(AH58:AH59)</f>
        <v>0</v>
      </c>
      <c r="AI57" s="84"/>
    </row>
    <row r="58" spans="1:35" ht="15.75" customHeight="1" x14ac:dyDescent="0.25">
      <c r="A58" s="302"/>
      <c r="B58" s="332"/>
      <c r="C58" s="91" t="str">
        <f>IF(ISBLANK($E57),"",CONCATENATE(VLOOKUP($E57,techniczny!$E$7:$F$9,1),D58))</f>
        <v/>
      </c>
      <c r="D58" s="91" t="s">
        <v>322</v>
      </c>
      <c r="E58" s="303"/>
      <c r="F58" s="88" t="s">
        <v>33</v>
      </c>
      <c r="G58" s="89">
        <f>IF(ISBLANK(E57),IF(SUM(H58:AH58)&gt;0,"Uzupełnij kol. 3",SUM(H58:AH58)),SUM(H58:AH58))</f>
        <v>0</v>
      </c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4"/>
      <c r="AI58" s="84"/>
    </row>
    <row r="59" spans="1:35" ht="15.75" customHeight="1" x14ac:dyDescent="0.25">
      <c r="A59" s="302"/>
      <c r="B59" s="332"/>
      <c r="C59" s="92" t="str">
        <f>IF(ISBLANK($E57),"",CONCATENATE(VLOOKUP($E57,techniczny!$E$7:$F$9,1),D59))</f>
        <v/>
      </c>
      <c r="D59" s="92" t="s">
        <v>321</v>
      </c>
      <c r="E59" s="303"/>
      <c r="F59" s="88" t="s">
        <v>1</v>
      </c>
      <c r="G59" s="89">
        <f>IF(ISBLANK(E57),IF(SUM(H59:AH59)&gt;0,"Uzupełnij kol. 3",SUM(H59:AH59)),SUM(H59:AH59))</f>
        <v>0</v>
      </c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4"/>
      <c r="AI59" s="84"/>
    </row>
    <row r="60" spans="1:35" ht="15.75" customHeight="1" x14ac:dyDescent="0.25">
      <c r="A60" s="335">
        <v>3</v>
      </c>
      <c r="B60" s="332"/>
      <c r="C60" s="93" t="str">
        <f>IF(ISBLANK($E60),"",CONCATENATE(VLOOKUP($E60,techniczny!$E$7:$F$9,1),D60))</f>
        <v/>
      </c>
      <c r="D60" s="93" t="s">
        <v>320</v>
      </c>
      <c r="E60" s="303"/>
      <c r="F60" s="88"/>
      <c r="G60" s="89">
        <f t="shared" si="22"/>
        <v>0</v>
      </c>
      <c r="H60" s="89">
        <f t="shared" ref="H60:AA60" si="31">SUM(H61:H62)</f>
        <v>0</v>
      </c>
      <c r="I60" s="89">
        <f t="shared" si="31"/>
        <v>0</v>
      </c>
      <c r="J60" s="89">
        <f t="shared" si="31"/>
        <v>0</v>
      </c>
      <c r="K60" s="89">
        <f t="shared" si="31"/>
        <v>0</v>
      </c>
      <c r="L60" s="89">
        <f t="shared" si="31"/>
        <v>0</v>
      </c>
      <c r="M60" s="89">
        <f t="shared" si="31"/>
        <v>0</v>
      </c>
      <c r="N60" s="89">
        <f t="shared" si="31"/>
        <v>0</v>
      </c>
      <c r="O60" s="89">
        <f t="shared" si="31"/>
        <v>0</v>
      </c>
      <c r="P60" s="89">
        <f t="shared" si="31"/>
        <v>0</v>
      </c>
      <c r="Q60" s="89">
        <f t="shared" si="31"/>
        <v>0</v>
      </c>
      <c r="R60" s="89">
        <f t="shared" si="31"/>
        <v>0</v>
      </c>
      <c r="S60" s="89">
        <f t="shared" si="31"/>
        <v>0</v>
      </c>
      <c r="T60" s="89">
        <f t="shared" si="31"/>
        <v>0</v>
      </c>
      <c r="U60" s="89">
        <f t="shared" si="31"/>
        <v>0</v>
      </c>
      <c r="V60" s="89">
        <f t="shared" si="31"/>
        <v>0</v>
      </c>
      <c r="W60" s="89">
        <f t="shared" si="31"/>
        <v>0</v>
      </c>
      <c r="X60" s="89">
        <f t="shared" si="31"/>
        <v>0</v>
      </c>
      <c r="Y60" s="89">
        <f t="shared" si="31"/>
        <v>0</v>
      </c>
      <c r="Z60" s="89">
        <f t="shared" si="31"/>
        <v>0</v>
      </c>
      <c r="AA60" s="89">
        <f t="shared" si="31"/>
        <v>0</v>
      </c>
      <c r="AB60" s="89">
        <f t="shared" ref="AB60" si="32">SUM(AB61:AB62)</f>
        <v>0</v>
      </c>
      <c r="AC60" s="89">
        <f t="shared" ref="AC60" si="33">SUM(AC61:AC62)</f>
        <v>0</v>
      </c>
      <c r="AD60" s="89">
        <f t="shared" ref="AD60" si="34">SUM(AD61:AD62)</f>
        <v>0</v>
      </c>
      <c r="AE60" s="89">
        <f t="shared" ref="AE60" si="35">SUM(AE61:AE62)</f>
        <v>0</v>
      </c>
      <c r="AF60" s="89">
        <f t="shared" ref="AF60" si="36">SUM(AF61:AF62)</f>
        <v>0</v>
      </c>
      <c r="AG60" s="89">
        <f t="shared" ref="AG60" si="37">SUM(AG61:AG62)</f>
        <v>0</v>
      </c>
      <c r="AH60" s="90">
        <f t="shared" ref="AH60" si="38">SUM(AH61:AH62)</f>
        <v>0</v>
      </c>
      <c r="AI60" s="84"/>
    </row>
    <row r="61" spans="1:35" ht="15.75" customHeight="1" x14ac:dyDescent="0.25">
      <c r="A61" s="302"/>
      <c r="B61" s="332"/>
      <c r="C61" s="91" t="str">
        <f>IF(ISBLANK($E60),"",CONCATENATE(VLOOKUP($E60,techniczny!$E$7:$F$9,1),D61))</f>
        <v/>
      </c>
      <c r="D61" s="91" t="s">
        <v>322</v>
      </c>
      <c r="E61" s="303"/>
      <c r="F61" s="88" t="s">
        <v>33</v>
      </c>
      <c r="G61" s="89">
        <f>IF(ISBLANK(E60),IF(SUM(H61:AH61)&gt;0,"Uzupełnij kol. 3",SUM(H61:AH61)),SUM(H61:AH61))</f>
        <v>0</v>
      </c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43"/>
      <c r="Z61" s="143"/>
      <c r="AA61" s="143"/>
      <c r="AB61" s="143"/>
      <c r="AC61" s="143"/>
      <c r="AD61" s="143"/>
      <c r="AE61" s="143"/>
      <c r="AF61" s="143"/>
      <c r="AG61" s="143"/>
      <c r="AH61" s="144"/>
      <c r="AI61" s="84"/>
    </row>
    <row r="62" spans="1:35" ht="15.75" customHeight="1" x14ac:dyDescent="0.25">
      <c r="A62" s="302"/>
      <c r="B62" s="332"/>
      <c r="C62" s="92" t="str">
        <f>IF(ISBLANK($E60),"",CONCATENATE(VLOOKUP($E60,techniczny!$E$7:$F$9,1),D62))</f>
        <v/>
      </c>
      <c r="D62" s="92" t="s">
        <v>321</v>
      </c>
      <c r="E62" s="303"/>
      <c r="F62" s="88" t="s">
        <v>1</v>
      </c>
      <c r="G62" s="89">
        <f>IF(ISBLANK(E60),IF(SUM(H62:AH62)&gt;0,"Uzupełnij kol. 3",SUM(H62:AH62)),SUM(H62:AH62))</f>
        <v>0</v>
      </c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3"/>
      <c r="AB62" s="143"/>
      <c r="AC62" s="143"/>
      <c r="AD62" s="143"/>
      <c r="AE62" s="143"/>
      <c r="AF62" s="143"/>
      <c r="AG62" s="143"/>
      <c r="AH62" s="144"/>
      <c r="AI62" s="84"/>
    </row>
    <row r="63" spans="1:35" ht="15.6" customHeight="1" x14ac:dyDescent="0.25">
      <c r="A63" s="334" t="s">
        <v>396</v>
      </c>
      <c r="B63" s="316"/>
      <c r="C63" s="316"/>
      <c r="D63" s="316"/>
      <c r="E63" s="316"/>
      <c r="F63" s="317"/>
      <c r="G63" s="94">
        <f>SUM(H63:AH63)</f>
        <v>0</v>
      </c>
      <c r="H63" s="94">
        <f>SUM(H64:H65)</f>
        <v>0</v>
      </c>
      <c r="I63" s="94">
        <f t="shared" ref="I63:AH63" si="39">SUM(I64:I65)</f>
        <v>0</v>
      </c>
      <c r="J63" s="94">
        <f t="shared" si="39"/>
        <v>0</v>
      </c>
      <c r="K63" s="94">
        <f t="shared" si="39"/>
        <v>0</v>
      </c>
      <c r="L63" s="94">
        <f t="shared" si="39"/>
        <v>0</v>
      </c>
      <c r="M63" s="94">
        <f t="shared" si="39"/>
        <v>0</v>
      </c>
      <c r="N63" s="94">
        <f t="shared" si="39"/>
        <v>0</v>
      </c>
      <c r="O63" s="94">
        <f t="shared" si="39"/>
        <v>0</v>
      </c>
      <c r="P63" s="94">
        <f t="shared" si="39"/>
        <v>0</v>
      </c>
      <c r="Q63" s="94">
        <f t="shared" si="39"/>
        <v>0</v>
      </c>
      <c r="R63" s="94">
        <f t="shared" si="39"/>
        <v>0</v>
      </c>
      <c r="S63" s="94">
        <f t="shared" si="39"/>
        <v>0</v>
      </c>
      <c r="T63" s="94">
        <f t="shared" si="39"/>
        <v>0</v>
      </c>
      <c r="U63" s="94">
        <f t="shared" si="39"/>
        <v>0</v>
      </c>
      <c r="V63" s="94">
        <f t="shared" si="39"/>
        <v>0</v>
      </c>
      <c r="W63" s="94">
        <f t="shared" si="39"/>
        <v>0</v>
      </c>
      <c r="X63" s="94">
        <f t="shared" si="39"/>
        <v>0</v>
      </c>
      <c r="Y63" s="94">
        <f t="shared" si="39"/>
        <v>0</v>
      </c>
      <c r="Z63" s="94">
        <f t="shared" si="39"/>
        <v>0</v>
      </c>
      <c r="AA63" s="94">
        <f t="shared" si="39"/>
        <v>0</v>
      </c>
      <c r="AB63" s="94">
        <f t="shared" si="39"/>
        <v>0</v>
      </c>
      <c r="AC63" s="94">
        <f t="shared" si="39"/>
        <v>0</v>
      </c>
      <c r="AD63" s="94">
        <f t="shared" si="39"/>
        <v>0</v>
      </c>
      <c r="AE63" s="94">
        <f t="shared" si="39"/>
        <v>0</v>
      </c>
      <c r="AF63" s="94">
        <f t="shared" si="39"/>
        <v>0</v>
      </c>
      <c r="AG63" s="94">
        <f t="shared" si="39"/>
        <v>0</v>
      </c>
      <c r="AH63" s="95">
        <f t="shared" si="39"/>
        <v>0</v>
      </c>
      <c r="AI63" s="84"/>
    </row>
    <row r="64" spans="1:35" ht="15.6" customHeight="1" x14ac:dyDescent="0.25">
      <c r="A64" s="322" t="s">
        <v>30</v>
      </c>
      <c r="B64" s="318"/>
      <c r="C64" s="318"/>
      <c r="D64" s="318"/>
      <c r="E64" s="318"/>
      <c r="F64" s="319"/>
      <c r="G64" s="96">
        <f t="shared" ref="G64:G65" si="40">SUM(H64:AH64)</f>
        <v>0</v>
      </c>
      <c r="H64" s="96">
        <f>H55+H58+H61</f>
        <v>0</v>
      </c>
      <c r="I64" s="96">
        <f t="shared" ref="I64:AH64" si="41">I55+I58+I61</f>
        <v>0</v>
      </c>
      <c r="J64" s="96">
        <f t="shared" si="41"/>
        <v>0</v>
      </c>
      <c r="K64" s="96">
        <f t="shared" si="41"/>
        <v>0</v>
      </c>
      <c r="L64" s="96">
        <f t="shared" si="41"/>
        <v>0</v>
      </c>
      <c r="M64" s="96">
        <f t="shared" si="41"/>
        <v>0</v>
      </c>
      <c r="N64" s="96">
        <f t="shared" si="41"/>
        <v>0</v>
      </c>
      <c r="O64" s="96">
        <f t="shared" si="41"/>
        <v>0</v>
      </c>
      <c r="P64" s="96">
        <f t="shared" si="41"/>
        <v>0</v>
      </c>
      <c r="Q64" s="96">
        <f t="shared" si="41"/>
        <v>0</v>
      </c>
      <c r="R64" s="96">
        <f t="shared" si="41"/>
        <v>0</v>
      </c>
      <c r="S64" s="96">
        <f t="shared" si="41"/>
        <v>0</v>
      </c>
      <c r="T64" s="96">
        <f t="shared" si="41"/>
        <v>0</v>
      </c>
      <c r="U64" s="96">
        <f t="shared" si="41"/>
        <v>0</v>
      </c>
      <c r="V64" s="96">
        <f t="shared" si="41"/>
        <v>0</v>
      </c>
      <c r="W64" s="96">
        <f t="shared" si="41"/>
        <v>0</v>
      </c>
      <c r="X64" s="96">
        <f t="shared" si="41"/>
        <v>0</v>
      </c>
      <c r="Y64" s="96">
        <f t="shared" si="41"/>
        <v>0</v>
      </c>
      <c r="Z64" s="96">
        <f t="shared" si="41"/>
        <v>0</v>
      </c>
      <c r="AA64" s="96">
        <f t="shared" si="41"/>
        <v>0</v>
      </c>
      <c r="AB64" s="96">
        <f t="shared" si="41"/>
        <v>0</v>
      </c>
      <c r="AC64" s="96">
        <f t="shared" si="41"/>
        <v>0</v>
      </c>
      <c r="AD64" s="96">
        <f t="shared" si="41"/>
        <v>0</v>
      </c>
      <c r="AE64" s="96">
        <f t="shared" si="41"/>
        <v>0</v>
      </c>
      <c r="AF64" s="96">
        <f t="shared" si="41"/>
        <v>0</v>
      </c>
      <c r="AG64" s="96">
        <f t="shared" si="41"/>
        <v>0</v>
      </c>
      <c r="AH64" s="97">
        <f t="shared" si="41"/>
        <v>0</v>
      </c>
      <c r="AI64" s="84"/>
    </row>
    <row r="65" spans="1:35" ht="15.6" customHeight="1" x14ac:dyDescent="0.25">
      <c r="A65" s="326" t="s">
        <v>31</v>
      </c>
      <c r="B65" s="320"/>
      <c r="C65" s="320"/>
      <c r="D65" s="320"/>
      <c r="E65" s="320"/>
      <c r="F65" s="321"/>
      <c r="G65" s="98">
        <f t="shared" si="40"/>
        <v>0</v>
      </c>
      <c r="H65" s="98">
        <f>H56+H59+H62</f>
        <v>0</v>
      </c>
      <c r="I65" s="98">
        <f t="shared" ref="I65:AH65" si="42">I56+I59+I62</f>
        <v>0</v>
      </c>
      <c r="J65" s="98">
        <f t="shared" si="42"/>
        <v>0</v>
      </c>
      <c r="K65" s="98">
        <f t="shared" si="42"/>
        <v>0</v>
      </c>
      <c r="L65" s="98">
        <f t="shared" si="42"/>
        <v>0</v>
      </c>
      <c r="M65" s="98">
        <f t="shared" si="42"/>
        <v>0</v>
      </c>
      <c r="N65" s="98">
        <f t="shared" si="42"/>
        <v>0</v>
      </c>
      <c r="O65" s="98">
        <f t="shared" si="42"/>
        <v>0</v>
      </c>
      <c r="P65" s="98">
        <f t="shared" si="42"/>
        <v>0</v>
      </c>
      <c r="Q65" s="98">
        <f t="shared" si="42"/>
        <v>0</v>
      </c>
      <c r="R65" s="98">
        <f t="shared" si="42"/>
        <v>0</v>
      </c>
      <c r="S65" s="98">
        <f t="shared" si="42"/>
        <v>0</v>
      </c>
      <c r="T65" s="98">
        <f t="shared" si="42"/>
        <v>0</v>
      </c>
      <c r="U65" s="98">
        <f t="shared" si="42"/>
        <v>0</v>
      </c>
      <c r="V65" s="98">
        <f t="shared" si="42"/>
        <v>0</v>
      </c>
      <c r="W65" s="98">
        <f t="shared" si="42"/>
        <v>0</v>
      </c>
      <c r="X65" s="98">
        <f t="shared" si="42"/>
        <v>0</v>
      </c>
      <c r="Y65" s="98">
        <f t="shared" si="42"/>
        <v>0</v>
      </c>
      <c r="Z65" s="98">
        <f t="shared" si="42"/>
        <v>0</v>
      </c>
      <c r="AA65" s="98">
        <f t="shared" si="42"/>
        <v>0</v>
      </c>
      <c r="AB65" s="98">
        <f t="shared" si="42"/>
        <v>0</v>
      </c>
      <c r="AC65" s="98">
        <f t="shared" si="42"/>
        <v>0</v>
      </c>
      <c r="AD65" s="98">
        <f t="shared" si="42"/>
        <v>0</v>
      </c>
      <c r="AE65" s="98">
        <f t="shared" si="42"/>
        <v>0</v>
      </c>
      <c r="AF65" s="98">
        <f t="shared" si="42"/>
        <v>0</v>
      </c>
      <c r="AG65" s="98">
        <f t="shared" si="42"/>
        <v>0</v>
      </c>
      <c r="AH65" s="99">
        <f t="shared" si="42"/>
        <v>0</v>
      </c>
      <c r="AI65" s="84"/>
    </row>
    <row r="66" spans="1:35" ht="15.6" customHeight="1" x14ac:dyDescent="0.25">
      <c r="A66" s="100"/>
      <c r="B66" s="100"/>
      <c r="C66" s="100"/>
      <c r="D66" s="100"/>
      <c r="E66" s="100"/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84"/>
    </row>
    <row r="67" spans="1:35" ht="22.5" customHeight="1" x14ac:dyDescent="0.25">
      <c r="A67" s="315" t="s">
        <v>473</v>
      </c>
      <c r="B67" s="315"/>
      <c r="C67" s="315"/>
      <c r="D67" s="315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15"/>
      <c r="AI67" s="84"/>
    </row>
    <row r="68" spans="1:35" ht="19.5" customHeight="1" x14ac:dyDescent="0.25">
      <c r="A68" s="307" t="s">
        <v>34</v>
      </c>
      <c r="B68" s="307" t="s">
        <v>390</v>
      </c>
      <c r="C68" s="304" t="s">
        <v>317</v>
      </c>
      <c r="D68" s="304" t="s">
        <v>323</v>
      </c>
      <c r="E68" s="310" t="s">
        <v>391</v>
      </c>
      <c r="F68" s="310"/>
      <c r="G68" s="327" t="s">
        <v>316</v>
      </c>
      <c r="H68" s="360" t="s">
        <v>332</v>
      </c>
      <c r="I68" s="361"/>
      <c r="J68" s="361"/>
      <c r="K68" s="361"/>
      <c r="L68" s="361"/>
      <c r="M68" s="361"/>
      <c r="N68" s="361"/>
      <c r="O68" s="361"/>
      <c r="P68" s="361"/>
      <c r="Q68" s="361"/>
      <c r="R68" s="361"/>
      <c r="S68" s="361"/>
      <c r="T68" s="361"/>
      <c r="U68" s="361"/>
      <c r="V68" s="361"/>
      <c r="W68" s="361"/>
      <c r="X68" s="361"/>
      <c r="Y68" s="361"/>
      <c r="Z68" s="361"/>
      <c r="AA68" s="361"/>
      <c r="AB68" s="361"/>
      <c r="AC68" s="361"/>
      <c r="AD68" s="361"/>
      <c r="AE68" s="361"/>
      <c r="AF68" s="361"/>
      <c r="AG68" s="361"/>
      <c r="AH68" s="362"/>
      <c r="AI68" s="84"/>
    </row>
    <row r="69" spans="1:35" ht="19.5" customHeight="1" x14ac:dyDescent="0.25">
      <c r="A69" s="308"/>
      <c r="B69" s="308"/>
      <c r="C69" s="305"/>
      <c r="D69" s="305"/>
      <c r="E69" s="311"/>
      <c r="F69" s="311"/>
      <c r="G69" s="358"/>
      <c r="H69" s="313">
        <f>Zbiorczo!C3</f>
        <v>2026</v>
      </c>
      <c r="I69" s="329">
        <f t="shared" ref="I69" si="43">H69+1</f>
        <v>2027</v>
      </c>
      <c r="J69" s="313">
        <f t="shared" ref="J69" si="44">I69+1</f>
        <v>2028</v>
      </c>
      <c r="K69" s="329">
        <f t="shared" ref="K69" si="45">J69+1</f>
        <v>2029</v>
      </c>
      <c r="L69" s="313">
        <f t="shared" ref="L69" si="46">K69+1</f>
        <v>2030</v>
      </c>
      <c r="M69" s="313">
        <f t="shared" ref="M69" si="47">L69+1</f>
        <v>2031</v>
      </c>
      <c r="N69" s="313">
        <f t="shared" ref="N69" si="48">M69+1</f>
        <v>2032</v>
      </c>
      <c r="O69" s="313">
        <f t="shared" ref="O69" si="49">N69+1</f>
        <v>2033</v>
      </c>
      <c r="P69" s="313">
        <f t="shared" ref="P69" si="50">O69+1</f>
        <v>2034</v>
      </c>
      <c r="Q69" s="313">
        <f t="shared" ref="Q69" si="51">P69+1</f>
        <v>2035</v>
      </c>
      <c r="R69" s="313">
        <f t="shared" ref="R69" si="52">Q69+1</f>
        <v>2036</v>
      </c>
      <c r="S69" s="313">
        <f t="shared" ref="S69" si="53">R69+1</f>
        <v>2037</v>
      </c>
      <c r="T69" s="313">
        <f t="shared" ref="T69" si="54">S69+1</f>
        <v>2038</v>
      </c>
      <c r="U69" s="313">
        <f t="shared" ref="U69" si="55">T69+1</f>
        <v>2039</v>
      </c>
      <c r="V69" s="313">
        <f t="shared" ref="V69" si="56">U69+1</f>
        <v>2040</v>
      </c>
      <c r="W69" s="313">
        <f t="shared" ref="W69" si="57">V69+1</f>
        <v>2041</v>
      </c>
      <c r="X69" s="313">
        <f t="shared" ref="X69" si="58">W69+1</f>
        <v>2042</v>
      </c>
      <c r="Y69" s="313">
        <f t="shared" ref="Y69" si="59">X69+1</f>
        <v>2043</v>
      </c>
      <c r="Z69" s="313">
        <f t="shared" ref="Z69" si="60">Y69+1</f>
        <v>2044</v>
      </c>
      <c r="AA69" s="313">
        <f t="shared" ref="AA69" si="61">Z69+1</f>
        <v>2045</v>
      </c>
      <c r="AB69" s="313">
        <f t="shared" ref="AB69" si="62">AA69+1</f>
        <v>2046</v>
      </c>
      <c r="AC69" s="313">
        <f t="shared" ref="AC69" si="63">AB69+1</f>
        <v>2047</v>
      </c>
      <c r="AD69" s="329">
        <f t="shared" ref="AD69" si="64">AC69+1</f>
        <v>2048</v>
      </c>
      <c r="AE69" s="313">
        <f t="shared" ref="AE69" si="65">AD69+1</f>
        <v>2049</v>
      </c>
      <c r="AF69" s="329">
        <f t="shared" ref="AF69" si="66">AE69+1</f>
        <v>2050</v>
      </c>
      <c r="AG69" s="313">
        <f t="shared" ref="AG69" si="67">AF69+1</f>
        <v>2051</v>
      </c>
      <c r="AH69" s="364">
        <f t="shared" ref="AH69" si="68">AG69+1</f>
        <v>2052</v>
      </c>
      <c r="AI69" s="84"/>
    </row>
    <row r="70" spans="1:35" ht="19.5" customHeight="1" x14ac:dyDescent="0.25">
      <c r="A70" s="309"/>
      <c r="B70" s="309"/>
      <c r="C70" s="306"/>
      <c r="D70" s="306"/>
      <c r="E70" s="312"/>
      <c r="F70" s="312"/>
      <c r="G70" s="359"/>
      <c r="H70" s="363"/>
      <c r="I70" s="336"/>
      <c r="J70" s="314"/>
      <c r="K70" s="336"/>
      <c r="L70" s="314"/>
      <c r="M70" s="314"/>
      <c r="N70" s="314"/>
      <c r="O70" s="314"/>
      <c r="P70" s="314"/>
      <c r="Q70" s="314"/>
      <c r="R70" s="314"/>
      <c r="S70" s="314"/>
      <c r="T70" s="314"/>
      <c r="U70" s="314"/>
      <c r="V70" s="314"/>
      <c r="W70" s="314"/>
      <c r="X70" s="314"/>
      <c r="Y70" s="314"/>
      <c r="Z70" s="314"/>
      <c r="AA70" s="314"/>
      <c r="AB70" s="314"/>
      <c r="AC70" s="314"/>
      <c r="AD70" s="336"/>
      <c r="AE70" s="314"/>
      <c r="AF70" s="336"/>
      <c r="AG70" s="363"/>
      <c r="AH70" s="365"/>
      <c r="AI70" s="84"/>
    </row>
    <row r="71" spans="1:35" s="86" customFormat="1" ht="11.45" customHeight="1" x14ac:dyDescent="0.2">
      <c r="A71" s="61">
        <v>1</v>
      </c>
      <c r="B71" s="61">
        <f>A71+1</f>
        <v>2</v>
      </c>
      <c r="C71" s="62"/>
      <c r="D71" s="62"/>
      <c r="E71" s="62">
        <f>B71+1</f>
        <v>3</v>
      </c>
      <c r="F71" s="63">
        <f t="shared" ref="F71" si="69">E71+1</f>
        <v>4</v>
      </c>
      <c r="G71" s="64">
        <f t="shared" ref="G71" si="70">F71+1</f>
        <v>5</v>
      </c>
      <c r="H71" s="65">
        <f t="shared" ref="H71" si="71">G71+1</f>
        <v>6</v>
      </c>
      <c r="I71" s="64">
        <f t="shared" ref="I71" si="72">H71+1</f>
        <v>7</v>
      </c>
      <c r="J71" s="65">
        <f t="shared" ref="J71" si="73">I71+1</f>
        <v>8</v>
      </c>
      <c r="K71" s="64">
        <f t="shared" ref="K71" si="74">J71+1</f>
        <v>9</v>
      </c>
      <c r="L71" s="65">
        <f t="shared" ref="L71" si="75">K71+1</f>
        <v>10</v>
      </c>
      <c r="M71" s="65">
        <f t="shared" ref="M71" si="76">L71+1</f>
        <v>11</v>
      </c>
      <c r="N71" s="65">
        <f t="shared" ref="N71" si="77">M71+1</f>
        <v>12</v>
      </c>
      <c r="O71" s="65">
        <f t="shared" ref="O71" si="78">N71+1</f>
        <v>13</v>
      </c>
      <c r="P71" s="65">
        <f t="shared" ref="P71" si="79">O71+1</f>
        <v>14</v>
      </c>
      <c r="Q71" s="65">
        <f t="shared" ref="Q71" si="80">P71+1</f>
        <v>15</v>
      </c>
      <c r="R71" s="65">
        <f t="shared" ref="R71" si="81">Q71+1</f>
        <v>16</v>
      </c>
      <c r="S71" s="65">
        <f t="shared" ref="S71" si="82">R71+1</f>
        <v>17</v>
      </c>
      <c r="T71" s="65">
        <f t="shared" ref="T71" si="83">S71+1</f>
        <v>18</v>
      </c>
      <c r="U71" s="65">
        <f t="shared" ref="U71" si="84">T71+1</f>
        <v>19</v>
      </c>
      <c r="V71" s="65">
        <f t="shared" ref="V71" si="85">U71+1</f>
        <v>20</v>
      </c>
      <c r="W71" s="65">
        <f t="shared" ref="W71" si="86">V71+1</f>
        <v>21</v>
      </c>
      <c r="X71" s="65">
        <f t="shared" ref="X71" si="87">W71+1</f>
        <v>22</v>
      </c>
      <c r="Y71" s="65">
        <f t="shared" ref="Y71" si="88">X71+1</f>
        <v>23</v>
      </c>
      <c r="Z71" s="65">
        <f t="shared" ref="Z71" si="89">Y71+1</f>
        <v>24</v>
      </c>
      <c r="AA71" s="65">
        <f t="shared" ref="AA71" si="90">Z71+1</f>
        <v>25</v>
      </c>
      <c r="AB71" s="65">
        <f t="shared" ref="AB71" si="91">AA71+1</f>
        <v>26</v>
      </c>
      <c r="AC71" s="64">
        <f t="shared" ref="AC71" si="92">AB71+1</f>
        <v>27</v>
      </c>
      <c r="AD71" s="65">
        <f t="shared" ref="AD71" si="93">AC71+1</f>
        <v>28</v>
      </c>
      <c r="AE71" s="64">
        <f t="shared" ref="AE71" si="94">AD71+1</f>
        <v>29</v>
      </c>
      <c r="AF71" s="64">
        <f t="shared" ref="AF71" si="95">AE71+1</f>
        <v>30</v>
      </c>
      <c r="AG71" s="65">
        <f t="shared" ref="AG71" si="96">AF71+1</f>
        <v>31</v>
      </c>
      <c r="AH71" s="66">
        <f t="shared" ref="AH71" si="97">AG71+1</f>
        <v>32</v>
      </c>
      <c r="AI71" s="85"/>
    </row>
    <row r="72" spans="1:35" ht="39" customHeight="1" x14ac:dyDescent="0.25">
      <c r="A72" s="302">
        <v>1</v>
      </c>
      <c r="B72" s="138"/>
      <c r="C72" s="102" t="str">
        <f>IF(ISBLANK(E72),"",CONCATENATE(VLOOKUP(E72,techniczny!$E$1:$F$4,1),D72))</f>
        <v/>
      </c>
      <c r="D72" s="102" t="s">
        <v>322</v>
      </c>
      <c r="E72" s="303"/>
      <c r="F72" s="70" t="s">
        <v>410</v>
      </c>
      <c r="G72" s="71">
        <f t="shared" ref="G72:G76" si="98">IF(ISBLANK(E72),IF(SUM(H72:AH72)&gt;0,"Uzupełnij kol. 3",SUM(H72:AH72)),SUM(H72:AH72))</f>
        <v>0</v>
      </c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40"/>
      <c r="AI72" s="84"/>
    </row>
    <row r="73" spans="1:35" ht="39" customHeight="1" x14ac:dyDescent="0.25">
      <c r="A73" s="302">
        <v>2</v>
      </c>
      <c r="B73" s="138"/>
      <c r="C73" s="68" t="str">
        <f>IF(ISBLANK(E73),"",CONCATENATE(VLOOKUP(E73,techniczny!$E$1:$F$4,1),D73))</f>
        <v/>
      </c>
      <c r="D73" s="68" t="s">
        <v>322</v>
      </c>
      <c r="E73" s="303"/>
      <c r="F73" s="70" t="s">
        <v>410</v>
      </c>
      <c r="G73" s="71">
        <f t="shared" si="98"/>
        <v>0</v>
      </c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40"/>
      <c r="AI73" s="84"/>
    </row>
    <row r="74" spans="1:35" ht="39" customHeight="1" x14ac:dyDescent="0.25">
      <c r="A74" s="302">
        <v>3</v>
      </c>
      <c r="B74" s="138"/>
      <c r="C74" s="68" t="str">
        <f>IF(ISBLANK(E74),"",CONCATENATE(VLOOKUP(E74,techniczny!$E$1:$F$4,1),D74))</f>
        <v/>
      </c>
      <c r="D74" s="68" t="s">
        <v>322</v>
      </c>
      <c r="E74" s="303"/>
      <c r="F74" s="70" t="s">
        <v>410</v>
      </c>
      <c r="G74" s="71">
        <f t="shared" si="98"/>
        <v>0</v>
      </c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  <c r="AG74" s="139"/>
      <c r="AH74" s="140"/>
      <c r="AI74" s="84"/>
    </row>
    <row r="75" spans="1:35" ht="39" customHeight="1" x14ac:dyDescent="0.25">
      <c r="A75" s="302">
        <v>4</v>
      </c>
      <c r="B75" s="138"/>
      <c r="C75" s="68" t="str">
        <f>IF(ISBLANK(E75),"",CONCATENATE(VLOOKUP(E75,techniczny!$E$1:$F$4,1),D75))</f>
        <v/>
      </c>
      <c r="D75" s="68" t="s">
        <v>322</v>
      </c>
      <c r="E75" s="303"/>
      <c r="F75" s="70" t="s">
        <v>410</v>
      </c>
      <c r="G75" s="71">
        <f t="shared" si="98"/>
        <v>0</v>
      </c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40"/>
      <c r="AI75" s="84"/>
    </row>
    <row r="76" spans="1:35" ht="39" customHeight="1" x14ac:dyDescent="0.25">
      <c r="A76" s="302">
        <v>5</v>
      </c>
      <c r="B76" s="138"/>
      <c r="C76" s="103" t="str">
        <f>IF(ISBLANK(E76),"",CONCATENATE(VLOOKUP(E76,techniczny!$E$1:$F$4,1),D76))</f>
        <v/>
      </c>
      <c r="D76" s="103" t="s">
        <v>322</v>
      </c>
      <c r="E76" s="303"/>
      <c r="F76" s="70" t="s">
        <v>410</v>
      </c>
      <c r="G76" s="71">
        <f t="shared" si="98"/>
        <v>0</v>
      </c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39"/>
      <c r="AE76" s="139"/>
      <c r="AF76" s="139"/>
      <c r="AG76" s="139"/>
      <c r="AH76" s="140"/>
      <c r="AI76" s="84"/>
    </row>
    <row r="77" spans="1:35" ht="15.6" customHeight="1" x14ac:dyDescent="0.25">
      <c r="A77" s="334" t="s">
        <v>396</v>
      </c>
      <c r="B77" s="316"/>
      <c r="C77" s="316"/>
      <c r="D77" s="316"/>
      <c r="E77" s="316"/>
      <c r="F77" s="317"/>
      <c r="G77" s="94">
        <f t="shared" ref="G77:G79" si="99">SUM(H77:AH77)</f>
        <v>0</v>
      </c>
      <c r="H77" s="94">
        <f>SUM(H78:H79)</f>
        <v>0</v>
      </c>
      <c r="I77" s="94">
        <f t="shared" ref="I77:AH77" si="100">SUM(I78:I79)</f>
        <v>0</v>
      </c>
      <c r="J77" s="94">
        <f t="shared" si="100"/>
        <v>0</v>
      </c>
      <c r="K77" s="94">
        <f t="shared" si="100"/>
        <v>0</v>
      </c>
      <c r="L77" s="94">
        <f t="shared" si="100"/>
        <v>0</v>
      </c>
      <c r="M77" s="94">
        <f t="shared" si="100"/>
        <v>0</v>
      </c>
      <c r="N77" s="94">
        <f t="shared" si="100"/>
        <v>0</v>
      </c>
      <c r="O77" s="94">
        <f t="shared" si="100"/>
        <v>0</v>
      </c>
      <c r="P77" s="94">
        <f t="shared" si="100"/>
        <v>0</v>
      </c>
      <c r="Q77" s="94">
        <f t="shared" si="100"/>
        <v>0</v>
      </c>
      <c r="R77" s="94">
        <f t="shared" si="100"/>
        <v>0</v>
      </c>
      <c r="S77" s="94">
        <f t="shared" si="100"/>
        <v>0</v>
      </c>
      <c r="T77" s="94">
        <f t="shared" si="100"/>
        <v>0</v>
      </c>
      <c r="U77" s="94">
        <f t="shared" si="100"/>
        <v>0</v>
      </c>
      <c r="V77" s="94">
        <f t="shared" si="100"/>
        <v>0</v>
      </c>
      <c r="W77" s="94">
        <f t="shared" si="100"/>
        <v>0</v>
      </c>
      <c r="X77" s="94">
        <f t="shared" si="100"/>
        <v>0</v>
      </c>
      <c r="Y77" s="94">
        <f t="shared" si="100"/>
        <v>0</v>
      </c>
      <c r="Z77" s="94">
        <f t="shared" si="100"/>
        <v>0</v>
      </c>
      <c r="AA77" s="94">
        <f t="shared" si="100"/>
        <v>0</v>
      </c>
      <c r="AB77" s="94">
        <f t="shared" si="100"/>
        <v>0</v>
      </c>
      <c r="AC77" s="94">
        <f t="shared" si="100"/>
        <v>0</v>
      </c>
      <c r="AD77" s="94">
        <f t="shared" si="100"/>
        <v>0</v>
      </c>
      <c r="AE77" s="94">
        <f t="shared" si="100"/>
        <v>0</v>
      </c>
      <c r="AF77" s="94">
        <f t="shared" si="100"/>
        <v>0</v>
      </c>
      <c r="AG77" s="94">
        <f t="shared" si="100"/>
        <v>0</v>
      </c>
      <c r="AH77" s="95">
        <f t="shared" si="100"/>
        <v>0</v>
      </c>
      <c r="AI77" s="84"/>
    </row>
    <row r="78" spans="1:35" ht="15.6" customHeight="1" x14ac:dyDescent="0.25">
      <c r="A78" s="322" t="s">
        <v>30</v>
      </c>
      <c r="B78" s="318"/>
      <c r="C78" s="318"/>
      <c r="D78" s="318"/>
      <c r="E78" s="318"/>
      <c r="F78" s="319"/>
      <c r="G78" s="96">
        <f t="shared" si="99"/>
        <v>0</v>
      </c>
      <c r="H78" s="96">
        <f>SUM(H72:H76)</f>
        <v>0</v>
      </c>
      <c r="I78" s="96">
        <f t="shared" ref="I78:AH78" si="101">SUM(I72:I76)</f>
        <v>0</v>
      </c>
      <c r="J78" s="96">
        <f t="shared" si="101"/>
        <v>0</v>
      </c>
      <c r="K78" s="96">
        <f t="shared" si="101"/>
        <v>0</v>
      </c>
      <c r="L78" s="96">
        <f t="shared" si="101"/>
        <v>0</v>
      </c>
      <c r="M78" s="96">
        <f t="shared" si="101"/>
        <v>0</v>
      </c>
      <c r="N78" s="96">
        <f t="shared" si="101"/>
        <v>0</v>
      </c>
      <c r="O78" s="96">
        <f t="shared" si="101"/>
        <v>0</v>
      </c>
      <c r="P78" s="96">
        <f t="shared" si="101"/>
        <v>0</v>
      </c>
      <c r="Q78" s="96">
        <f t="shared" si="101"/>
        <v>0</v>
      </c>
      <c r="R78" s="96">
        <f t="shared" si="101"/>
        <v>0</v>
      </c>
      <c r="S78" s="96">
        <f t="shared" si="101"/>
        <v>0</v>
      </c>
      <c r="T78" s="96">
        <f t="shared" si="101"/>
        <v>0</v>
      </c>
      <c r="U78" s="96">
        <f t="shared" si="101"/>
        <v>0</v>
      </c>
      <c r="V78" s="96">
        <f t="shared" si="101"/>
        <v>0</v>
      </c>
      <c r="W78" s="96">
        <f t="shared" si="101"/>
        <v>0</v>
      </c>
      <c r="X78" s="96">
        <f t="shared" si="101"/>
        <v>0</v>
      </c>
      <c r="Y78" s="96">
        <f t="shared" si="101"/>
        <v>0</v>
      </c>
      <c r="Z78" s="96">
        <f t="shared" si="101"/>
        <v>0</v>
      </c>
      <c r="AA78" s="96">
        <f t="shared" si="101"/>
        <v>0</v>
      </c>
      <c r="AB78" s="96">
        <f t="shared" si="101"/>
        <v>0</v>
      </c>
      <c r="AC78" s="96">
        <f t="shared" si="101"/>
        <v>0</v>
      </c>
      <c r="AD78" s="96">
        <f t="shared" si="101"/>
        <v>0</v>
      </c>
      <c r="AE78" s="96">
        <f t="shared" si="101"/>
        <v>0</v>
      </c>
      <c r="AF78" s="96">
        <f t="shared" si="101"/>
        <v>0</v>
      </c>
      <c r="AG78" s="96">
        <f t="shared" si="101"/>
        <v>0</v>
      </c>
      <c r="AH78" s="97">
        <f t="shared" si="101"/>
        <v>0</v>
      </c>
      <c r="AI78" s="84"/>
    </row>
    <row r="79" spans="1:35" ht="15.6" customHeight="1" x14ac:dyDescent="0.25">
      <c r="A79" s="326" t="s">
        <v>411</v>
      </c>
      <c r="B79" s="320"/>
      <c r="C79" s="320"/>
      <c r="D79" s="320"/>
      <c r="E79" s="320"/>
      <c r="F79" s="321"/>
      <c r="G79" s="98">
        <f t="shared" si="99"/>
        <v>0</v>
      </c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6"/>
      <c r="AI79" s="84"/>
    </row>
    <row r="80" spans="1:35" ht="15.6" customHeight="1" x14ac:dyDescent="0.3">
      <c r="A80" s="100"/>
      <c r="B80" s="100"/>
      <c r="C80" s="100"/>
      <c r="D80" s="100"/>
      <c r="E80" s="100"/>
      <c r="F80" s="100"/>
      <c r="G80" s="101"/>
      <c r="H80" s="121" t="str">
        <f>IF(H78&gt;0,IF(H79=0,"odsetki?",""),"")</f>
        <v/>
      </c>
      <c r="I80" s="121" t="str">
        <f t="shared" ref="I80:AH80" si="102">IF(I78&gt;0,IF(I79=0,"odsetki?",""),"")</f>
        <v/>
      </c>
      <c r="J80" s="121" t="str">
        <f t="shared" si="102"/>
        <v/>
      </c>
      <c r="K80" s="121" t="str">
        <f t="shared" si="102"/>
        <v/>
      </c>
      <c r="L80" s="121" t="str">
        <f t="shared" si="102"/>
        <v/>
      </c>
      <c r="M80" s="121" t="str">
        <f t="shared" si="102"/>
        <v/>
      </c>
      <c r="N80" s="121" t="str">
        <f t="shared" si="102"/>
        <v/>
      </c>
      <c r="O80" s="121" t="str">
        <f t="shared" si="102"/>
        <v/>
      </c>
      <c r="P80" s="121" t="str">
        <f t="shared" si="102"/>
        <v/>
      </c>
      <c r="Q80" s="121" t="str">
        <f t="shared" si="102"/>
        <v/>
      </c>
      <c r="R80" s="121" t="str">
        <f t="shared" si="102"/>
        <v/>
      </c>
      <c r="S80" s="121" t="str">
        <f t="shared" si="102"/>
        <v/>
      </c>
      <c r="T80" s="121" t="str">
        <f t="shared" si="102"/>
        <v/>
      </c>
      <c r="U80" s="121" t="str">
        <f t="shared" si="102"/>
        <v/>
      </c>
      <c r="V80" s="121" t="str">
        <f t="shared" si="102"/>
        <v/>
      </c>
      <c r="W80" s="121" t="str">
        <f t="shared" si="102"/>
        <v/>
      </c>
      <c r="X80" s="121" t="str">
        <f t="shared" si="102"/>
        <v/>
      </c>
      <c r="Y80" s="121" t="str">
        <f t="shared" si="102"/>
        <v/>
      </c>
      <c r="Z80" s="121" t="str">
        <f t="shared" si="102"/>
        <v/>
      </c>
      <c r="AA80" s="121" t="str">
        <f t="shared" si="102"/>
        <v/>
      </c>
      <c r="AB80" s="121" t="str">
        <f t="shared" si="102"/>
        <v/>
      </c>
      <c r="AC80" s="121" t="str">
        <f t="shared" si="102"/>
        <v/>
      </c>
      <c r="AD80" s="121" t="str">
        <f t="shared" si="102"/>
        <v/>
      </c>
      <c r="AE80" s="121" t="str">
        <f t="shared" si="102"/>
        <v/>
      </c>
      <c r="AF80" s="121" t="str">
        <f t="shared" si="102"/>
        <v/>
      </c>
      <c r="AG80" s="121" t="str">
        <f t="shared" si="102"/>
        <v/>
      </c>
      <c r="AH80" s="121" t="str">
        <f t="shared" si="102"/>
        <v/>
      </c>
      <c r="AI80" s="50">
        <f>COUNTIF(H80:AH80,"odsetki?")</f>
        <v>0</v>
      </c>
    </row>
    <row r="81" spans="1:35" x14ac:dyDescent="0.25">
      <c r="A81" s="104"/>
      <c r="B81" s="105"/>
      <c r="C81" s="105"/>
      <c r="D81" s="105"/>
      <c r="E81" s="105"/>
      <c r="F81" s="105"/>
      <c r="G81" s="106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84"/>
    </row>
    <row r="82" spans="1:35" ht="39.75" customHeight="1" x14ac:dyDescent="0.25">
      <c r="A82" s="307" t="s">
        <v>318</v>
      </c>
      <c r="B82" s="327"/>
      <c r="C82" s="327"/>
      <c r="D82" s="327"/>
      <c r="E82" s="327"/>
      <c r="F82" s="327"/>
      <c r="G82" s="59" t="s">
        <v>315</v>
      </c>
      <c r="H82" s="59">
        <f>Zbiorczo!C3</f>
        <v>2026</v>
      </c>
      <c r="I82" s="59">
        <f t="shared" ref="I82:AH82" si="103">H82+1</f>
        <v>2027</v>
      </c>
      <c r="J82" s="59">
        <f t="shared" si="103"/>
        <v>2028</v>
      </c>
      <c r="K82" s="59">
        <f t="shared" si="103"/>
        <v>2029</v>
      </c>
      <c r="L82" s="59">
        <f t="shared" si="103"/>
        <v>2030</v>
      </c>
      <c r="M82" s="59">
        <f t="shared" si="103"/>
        <v>2031</v>
      </c>
      <c r="N82" s="59">
        <f t="shared" si="103"/>
        <v>2032</v>
      </c>
      <c r="O82" s="59">
        <f t="shared" si="103"/>
        <v>2033</v>
      </c>
      <c r="P82" s="59">
        <f t="shared" si="103"/>
        <v>2034</v>
      </c>
      <c r="Q82" s="59">
        <f t="shared" si="103"/>
        <v>2035</v>
      </c>
      <c r="R82" s="59">
        <f t="shared" si="103"/>
        <v>2036</v>
      </c>
      <c r="S82" s="59">
        <f t="shared" si="103"/>
        <v>2037</v>
      </c>
      <c r="T82" s="59">
        <f t="shared" si="103"/>
        <v>2038</v>
      </c>
      <c r="U82" s="59">
        <f t="shared" si="103"/>
        <v>2039</v>
      </c>
      <c r="V82" s="59">
        <f t="shared" si="103"/>
        <v>2040</v>
      </c>
      <c r="W82" s="59">
        <f t="shared" si="103"/>
        <v>2041</v>
      </c>
      <c r="X82" s="59">
        <f t="shared" si="103"/>
        <v>2042</v>
      </c>
      <c r="Y82" s="59">
        <f t="shared" si="103"/>
        <v>2043</v>
      </c>
      <c r="Z82" s="59">
        <f t="shared" si="103"/>
        <v>2044</v>
      </c>
      <c r="AA82" s="59">
        <f t="shared" si="103"/>
        <v>2045</v>
      </c>
      <c r="AB82" s="59">
        <f t="shared" si="103"/>
        <v>2046</v>
      </c>
      <c r="AC82" s="59">
        <f t="shared" si="103"/>
        <v>2047</v>
      </c>
      <c r="AD82" s="59">
        <f t="shared" si="103"/>
        <v>2048</v>
      </c>
      <c r="AE82" s="59">
        <f t="shared" si="103"/>
        <v>2049</v>
      </c>
      <c r="AF82" s="59">
        <f t="shared" si="103"/>
        <v>2050</v>
      </c>
      <c r="AG82" s="59">
        <f t="shared" si="103"/>
        <v>2051</v>
      </c>
      <c r="AH82" s="60">
        <f t="shared" si="103"/>
        <v>2052</v>
      </c>
      <c r="AI82" s="84"/>
    </row>
    <row r="83" spans="1:35" ht="18" customHeight="1" x14ac:dyDescent="0.25">
      <c r="A83" s="328"/>
      <c r="B83" s="329"/>
      <c r="C83" s="329"/>
      <c r="D83" s="329"/>
      <c r="E83" s="329"/>
      <c r="F83" s="329"/>
      <c r="G83" s="96">
        <f>SUM(H83:AH83)</f>
        <v>0</v>
      </c>
      <c r="H83" s="96">
        <f>SUM(H84:H85)</f>
        <v>0</v>
      </c>
      <c r="I83" s="96">
        <f>SUM(I84:I85)</f>
        <v>0</v>
      </c>
      <c r="J83" s="96">
        <f>SUM(J84:J85)</f>
        <v>0</v>
      </c>
      <c r="K83" s="96">
        <f>SUM(K84:K85)</f>
        <v>0</v>
      </c>
      <c r="L83" s="96">
        <f>SUM(L84:L85)</f>
        <v>0</v>
      </c>
      <c r="M83" s="96">
        <f t="shared" ref="M83:AA83" si="104">SUM(M84:M85)</f>
        <v>0</v>
      </c>
      <c r="N83" s="96">
        <f t="shared" si="104"/>
        <v>0</v>
      </c>
      <c r="O83" s="96">
        <f t="shared" si="104"/>
        <v>0</v>
      </c>
      <c r="P83" s="96">
        <f t="shared" si="104"/>
        <v>0</v>
      </c>
      <c r="Q83" s="96">
        <f t="shared" si="104"/>
        <v>0</v>
      </c>
      <c r="R83" s="96">
        <f t="shared" si="104"/>
        <v>0</v>
      </c>
      <c r="S83" s="96">
        <f t="shared" si="104"/>
        <v>0</v>
      </c>
      <c r="T83" s="96">
        <f t="shared" si="104"/>
        <v>0</v>
      </c>
      <c r="U83" s="96">
        <f t="shared" si="104"/>
        <v>0</v>
      </c>
      <c r="V83" s="96">
        <f t="shared" si="104"/>
        <v>0</v>
      </c>
      <c r="W83" s="96">
        <f t="shared" si="104"/>
        <v>0</v>
      </c>
      <c r="X83" s="96">
        <f t="shared" si="104"/>
        <v>0</v>
      </c>
      <c r="Y83" s="96">
        <f t="shared" si="104"/>
        <v>0</v>
      </c>
      <c r="Z83" s="96">
        <f t="shared" si="104"/>
        <v>0</v>
      </c>
      <c r="AA83" s="96">
        <f t="shared" si="104"/>
        <v>0</v>
      </c>
      <c r="AB83" s="96">
        <f t="shared" ref="AB83:AH83" si="105">SUM(AB84:AB85)</f>
        <v>0</v>
      </c>
      <c r="AC83" s="96">
        <f t="shared" si="105"/>
        <v>0</v>
      </c>
      <c r="AD83" s="96">
        <f t="shared" si="105"/>
        <v>0</v>
      </c>
      <c r="AE83" s="96">
        <f t="shared" si="105"/>
        <v>0</v>
      </c>
      <c r="AF83" s="96">
        <f t="shared" si="105"/>
        <v>0</v>
      </c>
      <c r="AG83" s="96">
        <f t="shared" si="105"/>
        <v>0</v>
      </c>
      <c r="AH83" s="97">
        <f t="shared" si="105"/>
        <v>0</v>
      </c>
      <c r="AI83" s="84"/>
    </row>
    <row r="84" spans="1:35" ht="18" customHeight="1" x14ac:dyDescent="0.25">
      <c r="A84" s="330" t="s">
        <v>30</v>
      </c>
      <c r="B84" s="331"/>
      <c r="C84" s="331"/>
      <c r="D84" s="331"/>
      <c r="E84" s="331"/>
      <c r="F84" s="331"/>
      <c r="G84" s="96">
        <f>SUM(H84:AH84)</f>
        <v>0</v>
      </c>
      <c r="H84" s="96">
        <f t="shared" ref="H84:AH84" si="106">H46+H64+H78</f>
        <v>0</v>
      </c>
      <c r="I84" s="96">
        <f t="shared" si="106"/>
        <v>0</v>
      </c>
      <c r="J84" s="96">
        <f t="shared" si="106"/>
        <v>0</v>
      </c>
      <c r="K84" s="96">
        <f t="shared" si="106"/>
        <v>0</v>
      </c>
      <c r="L84" s="96">
        <f t="shared" si="106"/>
        <v>0</v>
      </c>
      <c r="M84" s="96">
        <f t="shared" si="106"/>
        <v>0</v>
      </c>
      <c r="N84" s="96">
        <f t="shared" si="106"/>
        <v>0</v>
      </c>
      <c r="O84" s="96">
        <f t="shared" si="106"/>
        <v>0</v>
      </c>
      <c r="P84" s="96">
        <f t="shared" si="106"/>
        <v>0</v>
      </c>
      <c r="Q84" s="96">
        <f t="shared" si="106"/>
        <v>0</v>
      </c>
      <c r="R84" s="96">
        <f t="shared" si="106"/>
        <v>0</v>
      </c>
      <c r="S84" s="96">
        <f t="shared" si="106"/>
        <v>0</v>
      </c>
      <c r="T84" s="96">
        <f t="shared" si="106"/>
        <v>0</v>
      </c>
      <c r="U84" s="96">
        <f t="shared" si="106"/>
        <v>0</v>
      </c>
      <c r="V84" s="96">
        <f t="shared" si="106"/>
        <v>0</v>
      </c>
      <c r="W84" s="96">
        <f t="shared" si="106"/>
        <v>0</v>
      </c>
      <c r="X84" s="96">
        <f t="shared" si="106"/>
        <v>0</v>
      </c>
      <c r="Y84" s="96">
        <f t="shared" si="106"/>
        <v>0</v>
      </c>
      <c r="Z84" s="96">
        <f t="shared" si="106"/>
        <v>0</v>
      </c>
      <c r="AA84" s="96">
        <f t="shared" si="106"/>
        <v>0</v>
      </c>
      <c r="AB84" s="96">
        <f t="shared" si="106"/>
        <v>0</v>
      </c>
      <c r="AC84" s="96">
        <f t="shared" si="106"/>
        <v>0</v>
      </c>
      <c r="AD84" s="96">
        <f t="shared" si="106"/>
        <v>0</v>
      </c>
      <c r="AE84" s="96">
        <f t="shared" si="106"/>
        <v>0</v>
      </c>
      <c r="AF84" s="96">
        <f t="shared" si="106"/>
        <v>0</v>
      </c>
      <c r="AG84" s="96">
        <f t="shared" si="106"/>
        <v>0</v>
      </c>
      <c r="AH84" s="97">
        <f t="shared" si="106"/>
        <v>0</v>
      </c>
      <c r="AI84" s="84"/>
    </row>
    <row r="85" spans="1:35" ht="18" customHeight="1" x14ac:dyDescent="0.25">
      <c r="A85" s="366" t="s">
        <v>31</v>
      </c>
      <c r="B85" s="367"/>
      <c r="C85" s="367"/>
      <c r="D85" s="367"/>
      <c r="E85" s="367"/>
      <c r="F85" s="367"/>
      <c r="G85" s="98">
        <f>SUM(H85:AH85)</f>
        <v>0</v>
      </c>
      <c r="H85" s="98">
        <f t="shared" ref="H85:AH85" si="107">H47+H65+H79</f>
        <v>0</v>
      </c>
      <c r="I85" s="98">
        <f t="shared" si="107"/>
        <v>0</v>
      </c>
      <c r="J85" s="98">
        <f t="shared" si="107"/>
        <v>0</v>
      </c>
      <c r="K85" s="98">
        <f t="shared" si="107"/>
        <v>0</v>
      </c>
      <c r="L85" s="98">
        <f t="shared" si="107"/>
        <v>0</v>
      </c>
      <c r="M85" s="98">
        <f t="shared" si="107"/>
        <v>0</v>
      </c>
      <c r="N85" s="98">
        <f t="shared" si="107"/>
        <v>0</v>
      </c>
      <c r="O85" s="98">
        <f t="shared" si="107"/>
        <v>0</v>
      </c>
      <c r="P85" s="98">
        <f t="shared" si="107"/>
        <v>0</v>
      </c>
      <c r="Q85" s="98">
        <f t="shared" si="107"/>
        <v>0</v>
      </c>
      <c r="R85" s="98">
        <f t="shared" si="107"/>
        <v>0</v>
      </c>
      <c r="S85" s="98">
        <f t="shared" si="107"/>
        <v>0</v>
      </c>
      <c r="T85" s="98">
        <f t="shared" si="107"/>
        <v>0</v>
      </c>
      <c r="U85" s="98">
        <f t="shared" si="107"/>
        <v>0</v>
      </c>
      <c r="V85" s="98">
        <f t="shared" si="107"/>
        <v>0</v>
      </c>
      <c r="W85" s="98">
        <f t="shared" si="107"/>
        <v>0</v>
      </c>
      <c r="X85" s="98">
        <f t="shared" si="107"/>
        <v>0</v>
      </c>
      <c r="Y85" s="98">
        <f t="shared" si="107"/>
        <v>0</v>
      </c>
      <c r="Z85" s="98">
        <f t="shared" si="107"/>
        <v>0</v>
      </c>
      <c r="AA85" s="98">
        <f t="shared" si="107"/>
        <v>0</v>
      </c>
      <c r="AB85" s="98">
        <f t="shared" si="107"/>
        <v>0</v>
      </c>
      <c r="AC85" s="98">
        <f t="shared" si="107"/>
        <v>0</v>
      </c>
      <c r="AD85" s="98">
        <f t="shared" si="107"/>
        <v>0</v>
      </c>
      <c r="AE85" s="98">
        <f t="shared" si="107"/>
        <v>0</v>
      </c>
      <c r="AF85" s="98">
        <f t="shared" si="107"/>
        <v>0</v>
      </c>
      <c r="AG85" s="98">
        <f t="shared" si="107"/>
        <v>0</v>
      </c>
      <c r="AH85" s="99">
        <f t="shared" si="107"/>
        <v>0</v>
      </c>
      <c r="AI85" s="84"/>
    </row>
    <row r="86" spans="1:35" ht="28.5" customHeight="1" x14ac:dyDescent="0.25">
      <c r="B86" s="84"/>
      <c r="C86" s="84"/>
      <c r="D86" s="84"/>
      <c r="E86" s="84"/>
      <c r="F86" s="84"/>
      <c r="G86" s="108" t="str">
        <f>IF(G84+G85&lt;&gt;G83,"Wystąpił błąd w sumowaniu"," ")</f>
        <v xml:space="preserve"> </v>
      </c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</row>
    <row r="87" spans="1:35" x14ac:dyDescent="0.25">
      <c r="B87" s="84"/>
      <c r="C87" s="84"/>
      <c r="D87" s="84"/>
      <c r="E87" s="84"/>
      <c r="F87" s="84"/>
      <c r="G87" s="108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</row>
    <row r="88" spans="1:35" x14ac:dyDescent="0.25">
      <c r="B88" s="84"/>
      <c r="C88" s="84"/>
      <c r="D88" s="84"/>
      <c r="E88" s="84"/>
      <c r="F88" s="84"/>
      <c r="G88" s="108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</row>
    <row r="89" spans="1:35" x14ac:dyDescent="0.25">
      <c r="B89" s="84"/>
      <c r="C89" s="84"/>
      <c r="D89" s="84"/>
      <c r="E89" s="164">
        <f>Zbiorczo!C2</f>
        <v>45658</v>
      </c>
      <c r="F89" s="84"/>
      <c r="G89" s="211"/>
      <c r="H89" s="211"/>
      <c r="J89" s="211"/>
      <c r="K89" s="211"/>
      <c r="L89" s="211"/>
      <c r="N89" s="211"/>
      <c r="O89" s="211"/>
      <c r="P89" s="211"/>
    </row>
    <row r="90" spans="1:35" x14ac:dyDescent="0.25">
      <c r="B90" s="84"/>
      <c r="C90" s="84"/>
      <c r="D90" s="84"/>
      <c r="E90" s="49" t="s">
        <v>329</v>
      </c>
      <c r="F90" s="84"/>
      <c r="G90" s="212" t="s">
        <v>328</v>
      </c>
      <c r="H90" s="212"/>
      <c r="J90" s="212" t="s">
        <v>392</v>
      </c>
      <c r="K90" s="212"/>
      <c r="L90" s="212"/>
      <c r="N90" s="212" t="s">
        <v>32</v>
      </c>
      <c r="O90" s="212"/>
      <c r="P90" s="212"/>
    </row>
    <row r="91" spans="1:35" x14ac:dyDescent="0.25">
      <c r="B91" s="84"/>
      <c r="C91" s="84"/>
      <c r="D91" s="84"/>
      <c r="E91" s="84"/>
      <c r="F91" s="84"/>
      <c r="G91" s="50"/>
      <c r="H91" s="50"/>
      <c r="I91" s="50"/>
      <c r="J91" s="50"/>
      <c r="K91" s="51"/>
      <c r="L91" s="51"/>
      <c r="M91" s="51"/>
      <c r="N91" s="183" t="s">
        <v>385</v>
      </c>
      <c r="O91" s="183"/>
      <c r="P91" s="183"/>
      <c r="S91" s="109"/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84"/>
      <c r="AE91" s="110"/>
      <c r="AF91" s="110"/>
      <c r="AG91" s="110"/>
      <c r="AH91" s="109"/>
      <c r="AI91" s="84"/>
    </row>
    <row r="92" spans="1:35" x14ac:dyDescent="0.25">
      <c r="B92" s="111"/>
      <c r="C92" s="111"/>
      <c r="D92" s="111"/>
      <c r="E92" s="111"/>
      <c r="F92" s="111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</row>
  </sheetData>
  <sheetProtection algorithmName="SHA-512" hashValue="adx/wps6IR3mzGCVPRB7PxpDe2pTWJsCnpY3yaL748jPGwk+0o/XNubBx+QiNCt9lN7JC54FdEo6l5PCYgMwQA==" saltValue="Q9TA5R5Mw6jcyL9fy/IBRA==" spinCount="100000" sheet="1" objects="1" scenarios="1"/>
  <mergeCells count="178">
    <mergeCell ref="N91:P91"/>
    <mergeCell ref="A76"/>
    <mergeCell ref="E76"/>
    <mergeCell ref="A77:F77"/>
    <mergeCell ref="A78:F78"/>
    <mergeCell ref="A79:F79"/>
    <mergeCell ref="G89:H89"/>
    <mergeCell ref="G90:H90"/>
    <mergeCell ref="J89:L89"/>
    <mergeCell ref="A85:F85"/>
    <mergeCell ref="J90:L90"/>
    <mergeCell ref="N89:P89"/>
    <mergeCell ref="N90:P90"/>
    <mergeCell ref="AA69:AA70"/>
    <mergeCell ref="AB69:AB70"/>
    <mergeCell ref="AC69:AC70"/>
    <mergeCell ref="G68:G70"/>
    <mergeCell ref="H68:AH68"/>
    <mergeCell ref="H69:H70"/>
    <mergeCell ref="I69:I70"/>
    <mergeCell ref="J69:J70"/>
    <mergeCell ref="K69:K70"/>
    <mergeCell ref="L69:L70"/>
    <mergeCell ref="M69:M70"/>
    <mergeCell ref="N69:N70"/>
    <mergeCell ref="O69:O70"/>
    <mergeCell ref="P69:P70"/>
    <mergeCell ref="Q69:Q70"/>
    <mergeCell ref="R69:R70"/>
    <mergeCell ref="AH69:AH70"/>
    <mergeCell ref="V69:V70"/>
    <mergeCell ref="N51:N52"/>
    <mergeCell ref="L51:L52"/>
    <mergeCell ref="AH22:AH23"/>
    <mergeCell ref="W69:W70"/>
    <mergeCell ref="S69:S70"/>
    <mergeCell ref="T69:T70"/>
    <mergeCell ref="U69:U70"/>
    <mergeCell ref="AE69:AE70"/>
    <mergeCell ref="AF69:AF70"/>
    <mergeCell ref="AG69:AG70"/>
    <mergeCell ref="X69:X70"/>
    <mergeCell ref="AD69:AD70"/>
    <mergeCell ref="AC51:AC52"/>
    <mergeCell ref="AD51:AD52"/>
    <mergeCell ref="AE51:AE52"/>
    <mergeCell ref="AG51:AG52"/>
    <mergeCell ref="AF51:AF52"/>
    <mergeCell ref="AA51:AA52"/>
    <mergeCell ref="U51:U52"/>
    <mergeCell ref="V51:V52"/>
    <mergeCell ref="H22:H23"/>
    <mergeCell ref="Y22:Y23"/>
    <mergeCell ref="Z22:Z23"/>
    <mergeCell ref="AA22:AA23"/>
    <mergeCell ref="AG22:AG23"/>
    <mergeCell ref="T22:T23"/>
    <mergeCell ref="U22:U23"/>
    <mergeCell ref="V22:V23"/>
    <mergeCell ref="AB22:AB23"/>
    <mergeCell ref="AC22:AC23"/>
    <mergeCell ref="L22:L23"/>
    <mergeCell ref="AD22:AD23"/>
    <mergeCell ref="I22:I23"/>
    <mergeCell ref="J22:J23"/>
    <mergeCell ref="AE22:AE23"/>
    <mergeCell ref="AF22:AF23"/>
    <mergeCell ref="A18:AH18"/>
    <mergeCell ref="A20:AH20"/>
    <mergeCell ref="D21:D23"/>
    <mergeCell ref="D50:D52"/>
    <mergeCell ref="M22:M23"/>
    <mergeCell ref="N22:N23"/>
    <mergeCell ref="O22:O23"/>
    <mergeCell ref="P22:P23"/>
    <mergeCell ref="Q22:Q23"/>
    <mergeCell ref="R22:R23"/>
    <mergeCell ref="S22:S23"/>
    <mergeCell ref="O51:O52"/>
    <mergeCell ref="P51:P52"/>
    <mergeCell ref="Q51:Q52"/>
    <mergeCell ref="R51:R52"/>
    <mergeCell ref="S51:S52"/>
    <mergeCell ref="G50:G52"/>
    <mergeCell ref="H50:AH50"/>
    <mergeCell ref="H51:H52"/>
    <mergeCell ref="I51:I52"/>
    <mergeCell ref="J51:J52"/>
    <mergeCell ref="K51:K52"/>
    <mergeCell ref="W22:W23"/>
    <mergeCell ref="X22:X23"/>
    <mergeCell ref="K22:K23"/>
    <mergeCell ref="AH51:AH52"/>
    <mergeCell ref="AB51:AB52"/>
    <mergeCell ref="A50:A52"/>
    <mergeCell ref="C50:C52"/>
    <mergeCell ref="E50:E52"/>
    <mergeCell ref="F50:F52"/>
    <mergeCell ref="A54:A56"/>
    <mergeCell ref="A60:A62"/>
    <mergeCell ref="B60:B62"/>
    <mergeCell ref="E60:E62"/>
    <mergeCell ref="A37"/>
    <mergeCell ref="A21:A23"/>
    <mergeCell ref="A28"/>
    <mergeCell ref="W51:W52"/>
    <mergeCell ref="X51:X52"/>
    <mergeCell ref="Y51:Y52"/>
    <mergeCell ref="F21:F23"/>
    <mergeCell ref="Z51:Z52"/>
    <mergeCell ref="E42"/>
    <mergeCell ref="E26"/>
    <mergeCell ref="E37"/>
    <mergeCell ref="G21:G23"/>
    <mergeCell ref="H21:AH21"/>
    <mergeCell ref="A82:F83"/>
    <mergeCell ref="A84:F84"/>
    <mergeCell ref="B54:B56"/>
    <mergeCell ref="E54:E56"/>
    <mergeCell ref="A63:F63"/>
    <mergeCell ref="E73"/>
    <mergeCell ref="A72"/>
    <mergeCell ref="E72"/>
    <mergeCell ref="A75"/>
    <mergeCell ref="E75"/>
    <mergeCell ref="A73"/>
    <mergeCell ref="A57:A59"/>
    <mergeCell ref="B57:B59"/>
    <mergeCell ref="E57:E59"/>
    <mergeCell ref="A67:AH67"/>
    <mergeCell ref="A68:A70"/>
    <mergeCell ref="B68:B70"/>
    <mergeCell ref="C68:C70"/>
    <mergeCell ref="D68:D70"/>
    <mergeCell ref="E68:E70"/>
    <mergeCell ref="F68:F70"/>
    <mergeCell ref="A74"/>
    <mergeCell ref="E74"/>
    <mergeCell ref="Y69:Y70"/>
    <mergeCell ref="Z69:Z70"/>
    <mergeCell ref="A44"/>
    <mergeCell ref="E43"/>
    <mergeCell ref="A49:AH49"/>
    <mergeCell ref="A38"/>
    <mergeCell ref="A39"/>
    <mergeCell ref="A40"/>
    <mergeCell ref="A41"/>
    <mergeCell ref="A42"/>
    <mergeCell ref="A43"/>
    <mergeCell ref="E40"/>
    <mergeCell ref="B45:F45"/>
    <mergeCell ref="B46:F46"/>
    <mergeCell ref="E44"/>
    <mergeCell ref="E38"/>
    <mergeCell ref="E39"/>
    <mergeCell ref="B47:F47"/>
    <mergeCell ref="E41"/>
    <mergeCell ref="A64:F64"/>
    <mergeCell ref="B50:B52"/>
    <mergeCell ref="A65:F65"/>
    <mergeCell ref="T51:T52"/>
    <mergeCell ref="M51:M52"/>
    <mergeCell ref="A19:B19"/>
    <mergeCell ref="A36"/>
    <mergeCell ref="E36"/>
    <mergeCell ref="A27"/>
    <mergeCell ref="E27"/>
    <mergeCell ref="E28"/>
    <mergeCell ref="A25"/>
    <mergeCell ref="A26"/>
    <mergeCell ref="C21:C23"/>
    <mergeCell ref="B21:B23"/>
    <mergeCell ref="A29"/>
    <mergeCell ref="E29"/>
    <mergeCell ref="A30"/>
    <mergeCell ref="E30"/>
    <mergeCell ref="E21:E23"/>
    <mergeCell ref="E25"/>
  </mergeCells>
  <conditionalFormatting sqref="G25:G44">
    <cfRule type="containsText" dxfId="5" priority="5" operator="containsText" text="Uzupełnij kol. 3">
      <formula>NOT(ISERROR(SEARCH("Uzupełnij kol. 3",G25)))</formula>
    </cfRule>
  </conditionalFormatting>
  <conditionalFormatting sqref="G55:G56 G58:G59 G61:G62">
    <cfRule type="containsText" dxfId="4" priority="4" operator="containsText" text="Uzupełnij kol. 3">
      <formula>NOT(ISERROR(SEARCH("Uzupełnij kol. 3",G55)))</formula>
    </cfRule>
  </conditionalFormatting>
  <conditionalFormatting sqref="G72:G76">
    <cfRule type="containsText" dxfId="3" priority="3" operator="containsText" text="Uzupełnij kol. 3">
      <formula>NOT(ISERROR(SEARCH("Uzupełnij kol. 3",G72)))</formula>
    </cfRule>
  </conditionalFormatting>
  <conditionalFormatting sqref="H72:H76">
    <cfRule type="expression" dxfId="2" priority="7" stopIfTrue="1">
      <formula>LEFT(C72,5)="II.3r"</formula>
    </cfRule>
  </conditionalFormatting>
  <conditionalFormatting sqref="H48:AH48">
    <cfRule type="containsText" dxfId="1" priority="2" operator="containsText" text="odsetki?">
      <formula>NOT(ISERROR(SEARCH("odsetki?",H48)))</formula>
    </cfRule>
  </conditionalFormatting>
  <conditionalFormatting sqref="H80:AH80">
    <cfRule type="containsText" dxfId="0" priority="1" operator="containsText" text="odsetki?">
      <formula>NOT(ISERROR(SEARCH("odsetki?",H80)))</formula>
    </cfRule>
  </conditionalFormatting>
  <dataValidations xWindow="608" yWindow="799" count="7">
    <dataValidation type="decimal" operator="greaterThanOrEqual" allowBlank="1" showErrorMessage="1" errorTitle="UWAGA!" error="Wpisz wartość liczbową bez kropek i spacji." sqref="H25:AH44" xr:uid="{DC7D14ED-41D5-4645-B499-72E829CE2C29}">
      <formula1>0</formula1>
    </dataValidation>
    <dataValidation type="list" allowBlank="1" showInputMessage="1" showErrorMessage="1" errorTitle="UWAGA!" error="Proszę wybrać wartość z listy rozwijanej." promptTitle="KOMUNIKAT" prompt="Proszę wybrać odpowiednią pozycję z listy rozwijanej." sqref="E54:E62" xr:uid="{1584E402-1BFF-49F3-91C4-4DA77D52D369}">
      <formula1>$AM$8:$AM$10</formula1>
    </dataValidation>
    <dataValidation type="date" operator="greaterThanOrEqual" allowBlank="1" showInputMessage="1" showErrorMessage="1" errorTitle="UWAGA" error="Błędna data lub jej format. Data musi być późniejsza lub równa 01.01.2024." promptTitle="KOMUNIKAT" prompt="Podaj datę w formacie dd.mm.rrrr" sqref="F20" xr:uid="{395E8EB1-5279-418E-B113-B41503578A77}">
      <formula1>45292</formula1>
    </dataValidation>
    <dataValidation type="decimal" operator="greaterThan" allowBlank="1" showInputMessage="1" showErrorMessage="1" errorTitle="UWAGA!" error="Wpisz wartość liczbową bez kropek i spacji." sqref="H55:AH56 H61:AH62 H58:AH59 H72:AH76" xr:uid="{CB809506-0B83-4CCA-8EFE-BD3CD22AE6C0}">
      <formula1>0</formula1>
    </dataValidation>
    <dataValidation type="list" allowBlank="1" showInputMessage="1" showErrorMessage="1" errorTitle="UWAGA!" error="Proszę wybrać wartość z listy rozwijanej." promptTitle="KOMUNIKAT" prompt="Proszę wybrać odpowiednią pozycję z listy rozwinajej." sqref="E25:E44" xr:uid="{5B6137B1-DE68-4E37-BCB9-7D48035BF144}">
      <formula1>$AM$1:$AM$2</formula1>
    </dataValidation>
    <dataValidation type="list" allowBlank="1" showInputMessage="1" showErrorMessage="1" errorTitle="UWAGA!" error="Proszę wybrać pozycję z listy rozwijanej." promptTitle="KOMUNIKAT" prompt="Proszę wybrać odpowiednią pozycję z listy rozwijanej." sqref="E72:E76" xr:uid="{AD7E2772-353B-4D1A-B168-37E12F54EC62}">
      <formula1>$AM$3:$AM$4</formula1>
    </dataValidation>
    <dataValidation type="decimal" operator="greaterThanOrEqual" allowBlank="1" showInputMessage="1" showErrorMessage="1" errorTitle="UWAGA!" error="Wpisz wartość liczbową bez kropek i spacji." sqref="H47:AH47 H79:AH79" xr:uid="{1C6AF9CE-9162-4A97-890C-91495F87B445}">
      <formula1>0</formula1>
    </dataValidation>
  </dataValidations>
  <pageMargins left="0.70866141732283472" right="0.70866141732283472" top="0.6692913385826772" bottom="0.6692913385826772" header="0.31496062992125984" footer="0.31496062992125984"/>
  <pageSetup paperSize="9" scale="52" orientation="landscape" r:id="rId1"/>
  <headerFooter>
    <oddHeader>&amp;L&amp;"Arial Narrow,Kursywa"&amp;9Załącznik 1</oddHeader>
    <oddFooter xml:space="preserve">&amp;C&amp;"Arial Narrow,Kursywa"&amp;9&amp;P z &amp;N&amp;R&amp;"Arial Narrow,Kursywa"&amp;9wersja szablonu: 20250221&amp;"-,Standardowy"&amp;11
</oddFooter>
  </headerFooter>
  <rowBreaks count="1" manualBreakCount="1">
    <brk id="47" max="33" man="1"/>
  </rowBreaks>
  <colBreaks count="1" manualBreakCount="1">
    <brk id="16" min="17" max="1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541C1-9C75-4899-AAA5-FCF155C9DDCF}">
  <dimension ref="A1:AF83"/>
  <sheetViews>
    <sheetView zoomScaleNormal="100" workbookViewId="0">
      <selection sqref="A1:AE1"/>
    </sheetView>
  </sheetViews>
  <sheetFormatPr defaultColWidth="8.7109375" defaultRowHeight="15" x14ac:dyDescent="0.25"/>
  <cols>
    <col min="1" max="1" width="4.85546875" style="8" customWidth="1"/>
    <col min="2" max="2" width="67.7109375" style="8" customWidth="1"/>
    <col min="3" max="3" width="14.28515625" style="8" bestFit="1" customWidth="1"/>
    <col min="4" max="4" width="16.7109375" style="8" customWidth="1"/>
    <col min="5" max="31" width="13.28515625" style="8" customWidth="1"/>
    <col min="32" max="32" width="11" style="8" customWidth="1"/>
    <col min="33" max="16384" width="8.7109375" style="8"/>
  </cols>
  <sheetData>
    <row r="1" spans="1:32" ht="20.25" x14ac:dyDescent="0.25">
      <c r="A1" s="347" t="str">
        <f>IF(ISBLANK(Zbiorczo!C1),"Pozostałe zobowiązania finansowe",CONCATENATE("Pozostałe zobowiązania finansowe ",techniczny!U1," ",techniczny!V1))</f>
        <v>Pozostałe zobowiązania finansowe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55"/>
    </row>
    <row r="2" spans="1:32" ht="20.25" x14ac:dyDescent="0.25">
      <c r="A2" s="301" t="str">
        <f>IF(ISBLANK(Zbiorczo!C1),"Nie wybrano jednostki samorządu z listy na arkuszu 'Zbiorczo'!","")</f>
        <v>Nie wybrano jednostki samorządu z listy na arkuszu 'Zbiorczo'!</v>
      </c>
      <c r="B2" s="301"/>
      <c r="C2" s="56"/>
      <c r="D2" s="57" t="s">
        <v>466</v>
      </c>
      <c r="E2" s="137">
        <f>Zbiorczo!C2</f>
        <v>45658</v>
      </c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8"/>
      <c r="AE2" s="58"/>
      <c r="AF2" s="55"/>
    </row>
    <row r="3" spans="1:32" ht="22.5" customHeight="1" x14ac:dyDescent="0.25">
      <c r="A3" s="348" t="s">
        <v>475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55"/>
    </row>
    <row r="4" spans="1:32" ht="23.1" customHeight="1" x14ac:dyDescent="0.25">
      <c r="A4" s="307" t="s">
        <v>34</v>
      </c>
      <c r="B4" s="307" t="s">
        <v>468</v>
      </c>
      <c r="C4" s="310"/>
      <c r="D4" s="327" t="s">
        <v>453</v>
      </c>
      <c r="E4" s="360" t="s">
        <v>333</v>
      </c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1"/>
      <c r="AA4" s="361"/>
      <c r="AB4" s="361"/>
      <c r="AC4" s="361"/>
      <c r="AD4" s="361"/>
      <c r="AE4" s="362"/>
      <c r="AF4" s="50"/>
    </row>
    <row r="5" spans="1:32" ht="23.1" customHeight="1" x14ac:dyDescent="0.25">
      <c r="A5" s="308"/>
      <c r="B5" s="308"/>
      <c r="C5" s="311"/>
      <c r="D5" s="358"/>
      <c r="E5" s="313" t="str">
        <f>CONCATENATE(Zbiorczo!C3,"*")</f>
        <v>2026*</v>
      </c>
      <c r="F5" s="329">
        <f>Zbiorczo!C3+1</f>
        <v>2027</v>
      </c>
      <c r="G5" s="313">
        <f t="shared" ref="G5:AE5" si="0">F5+1</f>
        <v>2028</v>
      </c>
      <c r="H5" s="329">
        <f t="shared" si="0"/>
        <v>2029</v>
      </c>
      <c r="I5" s="313">
        <f t="shared" si="0"/>
        <v>2030</v>
      </c>
      <c r="J5" s="313">
        <f t="shared" si="0"/>
        <v>2031</v>
      </c>
      <c r="K5" s="313">
        <f t="shared" si="0"/>
        <v>2032</v>
      </c>
      <c r="L5" s="313">
        <f t="shared" si="0"/>
        <v>2033</v>
      </c>
      <c r="M5" s="313">
        <f t="shared" si="0"/>
        <v>2034</v>
      </c>
      <c r="N5" s="313">
        <f t="shared" si="0"/>
        <v>2035</v>
      </c>
      <c r="O5" s="313">
        <f t="shared" si="0"/>
        <v>2036</v>
      </c>
      <c r="P5" s="313">
        <f t="shared" si="0"/>
        <v>2037</v>
      </c>
      <c r="Q5" s="313">
        <f t="shared" si="0"/>
        <v>2038</v>
      </c>
      <c r="R5" s="313">
        <f t="shared" si="0"/>
        <v>2039</v>
      </c>
      <c r="S5" s="313">
        <f t="shared" si="0"/>
        <v>2040</v>
      </c>
      <c r="T5" s="313">
        <f t="shared" si="0"/>
        <v>2041</v>
      </c>
      <c r="U5" s="313">
        <f t="shared" si="0"/>
        <v>2042</v>
      </c>
      <c r="V5" s="313">
        <f t="shared" si="0"/>
        <v>2043</v>
      </c>
      <c r="W5" s="313">
        <f t="shared" si="0"/>
        <v>2044</v>
      </c>
      <c r="X5" s="313">
        <f t="shared" si="0"/>
        <v>2045</v>
      </c>
      <c r="Y5" s="313">
        <f t="shared" si="0"/>
        <v>2046</v>
      </c>
      <c r="Z5" s="313">
        <f t="shared" si="0"/>
        <v>2047</v>
      </c>
      <c r="AA5" s="329">
        <f t="shared" si="0"/>
        <v>2048</v>
      </c>
      <c r="AB5" s="313">
        <f t="shared" si="0"/>
        <v>2049</v>
      </c>
      <c r="AC5" s="329">
        <f t="shared" si="0"/>
        <v>2050</v>
      </c>
      <c r="AD5" s="313">
        <f t="shared" si="0"/>
        <v>2051</v>
      </c>
      <c r="AE5" s="364">
        <f t="shared" si="0"/>
        <v>2052</v>
      </c>
      <c r="AF5" s="50"/>
    </row>
    <row r="6" spans="1:32" ht="23.1" customHeight="1" x14ac:dyDescent="0.25">
      <c r="A6" s="309"/>
      <c r="B6" s="309"/>
      <c r="C6" s="312"/>
      <c r="D6" s="359"/>
      <c r="E6" s="363"/>
      <c r="F6" s="336"/>
      <c r="G6" s="314"/>
      <c r="H6" s="336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36"/>
      <c r="AB6" s="314"/>
      <c r="AC6" s="336"/>
      <c r="AD6" s="363"/>
      <c r="AE6" s="365"/>
      <c r="AF6" s="50"/>
    </row>
    <row r="7" spans="1:32" ht="11.45" customHeight="1" x14ac:dyDescent="0.25">
      <c r="A7" s="61">
        <v>1</v>
      </c>
      <c r="B7" s="61">
        <f>A7+1</f>
        <v>2</v>
      </c>
      <c r="C7" s="63">
        <f>B7+1</f>
        <v>3</v>
      </c>
      <c r="D7" s="64">
        <f t="shared" ref="D7:AE7" si="1">C7+1</f>
        <v>4</v>
      </c>
      <c r="E7" s="65">
        <f t="shared" si="1"/>
        <v>5</v>
      </c>
      <c r="F7" s="64">
        <f t="shared" si="1"/>
        <v>6</v>
      </c>
      <c r="G7" s="65">
        <f t="shared" si="1"/>
        <v>7</v>
      </c>
      <c r="H7" s="64">
        <f t="shared" si="1"/>
        <v>8</v>
      </c>
      <c r="I7" s="65">
        <f t="shared" si="1"/>
        <v>9</v>
      </c>
      <c r="J7" s="65">
        <f t="shared" si="1"/>
        <v>10</v>
      </c>
      <c r="K7" s="65">
        <f t="shared" si="1"/>
        <v>11</v>
      </c>
      <c r="L7" s="65">
        <f t="shared" si="1"/>
        <v>12</v>
      </c>
      <c r="M7" s="65">
        <f t="shared" si="1"/>
        <v>13</v>
      </c>
      <c r="N7" s="65">
        <f t="shared" si="1"/>
        <v>14</v>
      </c>
      <c r="O7" s="65">
        <f t="shared" si="1"/>
        <v>15</v>
      </c>
      <c r="P7" s="65">
        <f t="shared" si="1"/>
        <v>16</v>
      </c>
      <c r="Q7" s="65">
        <f t="shared" si="1"/>
        <v>17</v>
      </c>
      <c r="R7" s="65">
        <f t="shared" si="1"/>
        <v>18</v>
      </c>
      <c r="S7" s="65">
        <f t="shared" si="1"/>
        <v>19</v>
      </c>
      <c r="T7" s="65">
        <f t="shared" si="1"/>
        <v>20</v>
      </c>
      <c r="U7" s="65">
        <f t="shared" si="1"/>
        <v>21</v>
      </c>
      <c r="V7" s="65">
        <f t="shared" si="1"/>
        <v>22</v>
      </c>
      <c r="W7" s="65">
        <f t="shared" si="1"/>
        <v>23</v>
      </c>
      <c r="X7" s="65">
        <f t="shared" si="1"/>
        <v>24</v>
      </c>
      <c r="Y7" s="65">
        <f t="shared" si="1"/>
        <v>25</v>
      </c>
      <c r="Z7" s="64">
        <f t="shared" si="1"/>
        <v>26</v>
      </c>
      <c r="AA7" s="65">
        <f t="shared" si="1"/>
        <v>27</v>
      </c>
      <c r="AB7" s="64">
        <f t="shared" si="1"/>
        <v>28</v>
      </c>
      <c r="AC7" s="64">
        <f t="shared" si="1"/>
        <v>29</v>
      </c>
      <c r="AD7" s="65">
        <f t="shared" si="1"/>
        <v>30</v>
      </c>
      <c r="AE7" s="66">
        <f t="shared" si="1"/>
        <v>31</v>
      </c>
      <c r="AF7" s="50"/>
    </row>
    <row r="8" spans="1:32" ht="33.6" customHeight="1" x14ac:dyDescent="0.25">
      <c r="A8" s="302">
        <v>1</v>
      </c>
      <c r="B8" s="332"/>
      <c r="C8" s="70" t="s">
        <v>387</v>
      </c>
      <c r="D8" s="112">
        <f t="shared" ref="D8:D17" si="2">SUM(E8:AE8)</f>
        <v>0</v>
      </c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8"/>
      <c r="AF8" s="50"/>
    </row>
    <row r="9" spans="1:32" ht="33.6" customHeight="1" x14ac:dyDescent="0.25">
      <c r="A9" s="302">
        <v>2</v>
      </c>
      <c r="B9" s="332"/>
      <c r="C9" s="70" t="s">
        <v>387</v>
      </c>
      <c r="D9" s="112">
        <f t="shared" si="2"/>
        <v>0</v>
      </c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8"/>
      <c r="AF9" s="50"/>
    </row>
    <row r="10" spans="1:32" ht="33.6" customHeight="1" x14ac:dyDescent="0.25">
      <c r="A10" s="302">
        <v>3</v>
      </c>
      <c r="B10" s="332"/>
      <c r="C10" s="70" t="s">
        <v>387</v>
      </c>
      <c r="D10" s="112">
        <f t="shared" si="2"/>
        <v>0</v>
      </c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8"/>
      <c r="AF10" s="50"/>
    </row>
    <row r="11" spans="1:32" ht="33.6" customHeight="1" x14ac:dyDescent="0.25">
      <c r="A11" s="302">
        <v>4</v>
      </c>
      <c r="B11" s="332"/>
      <c r="C11" s="70" t="s">
        <v>387</v>
      </c>
      <c r="D11" s="112">
        <f t="shared" si="2"/>
        <v>0</v>
      </c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8"/>
      <c r="AF11" s="50"/>
    </row>
    <row r="12" spans="1:32" ht="33.6" customHeight="1" x14ac:dyDescent="0.25">
      <c r="A12" s="302">
        <v>5</v>
      </c>
      <c r="B12" s="332"/>
      <c r="C12" s="70" t="s">
        <v>387</v>
      </c>
      <c r="D12" s="112">
        <f t="shared" si="2"/>
        <v>0</v>
      </c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8"/>
      <c r="AF12" s="50"/>
    </row>
    <row r="13" spans="1:32" ht="33.6" customHeight="1" x14ac:dyDescent="0.25">
      <c r="A13" s="302">
        <v>6</v>
      </c>
      <c r="B13" s="332"/>
      <c r="C13" s="70" t="s">
        <v>387</v>
      </c>
      <c r="D13" s="112">
        <f t="shared" si="2"/>
        <v>0</v>
      </c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8"/>
      <c r="AF13" s="50"/>
    </row>
    <row r="14" spans="1:32" ht="33.6" customHeight="1" x14ac:dyDescent="0.25">
      <c r="A14" s="302">
        <v>7</v>
      </c>
      <c r="B14" s="332"/>
      <c r="C14" s="70" t="s">
        <v>387</v>
      </c>
      <c r="D14" s="112">
        <f t="shared" si="2"/>
        <v>0</v>
      </c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8"/>
      <c r="AF14" s="50"/>
    </row>
    <row r="15" spans="1:32" ht="33.6" customHeight="1" x14ac:dyDescent="0.25">
      <c r="A15" s="302">
        <v>8</v>
      </c>
      <c r="B15" s="332"/>
      <c r="C15" s="70" t="s">
        <v>387</v>
      </c>
      <c r="D15" s="112">
        <f t="shared" si="2"/>
        <v>0</v>
      </c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8"/>
      <c r="AF15" s="50"/>
    </row>
    <row r="16" spans="1:32" ht="33.6" customHeight="1" x14ac:dyDescent="0.25">
      <c r="A16" s="302">
        <v>9</v>
      </c>
      <c r="B16" s="332"/>
      <c r="C16" s="70" t="s">
        <v>387</v>
      </c>
      <c r="D16" s="112">
        <f t="shared" si="2"/>
        <v>0</v>
      </c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8"/>
      <c r="AF16" s="50"/>
    </row>
    <row r="17" spans="1:32" ht="33.6" customHeight="1" x14ac:dyDescent="0.25">
      <c r="A17" s="302">
        <v>10</v>
      </c>
      <c r="B17" s="332"/>
      <c r="C17" s="70" t="s">
        <v>387</v>
      </c>
      <c r="D17" s="112">
        <f t="shared" si="2"/>
        <v>0</v>
      </c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8"/>
      <c r="AF17" s="50"/>
    </row>
    <row r="18" spans="1:32" ht="15.6" customHeight="1" x14ac:dyDescent="0.25">
      <c r="A18" s="113"/>
      <c r="B18" s="316" t="s">
        <v>327</v>
      </c>
      <c r="C18" s="317"/>
      <c r="D18" s="114">
        <f>SUM(E18:AE18)</f>
        <v>0</v>
      </c>
      <c r="E18" s="114">
        <f t="shared" ref="E18:AE18" si="3">SUM(E19:E20)</f>
        <v>0</v>
      </c>
      <c r="F18" s="114">
        <f t="shared" si="3"/>
        <v>0</v>
      </c>
      <c r="G18" s="114">
        <f t="shared" si="3"/>
        <v>0</v>
      </c>
      <c r="H18" s="114">
        <f t="shared" si="3"/>
        <v>0</v>
      </c>
      <c r="I18" s="114">
        <f t="shared" si="3"/>
        <v>0</v>
      </c>
      <c r="J18" s="114">
        <f t="shared" si="3"/>
        <v>0</v>
      </c>
      <c r="K18" s="114">
        <f t="shared" si="3"/>
        <v>0</v>
      </c>
      <c r="L18" s="114">
        <f t="shared" si="3"/>
        <v>0</v>
      </c>
      <c r="M18" s="114">
        <f t="shared" si="3"/>
        <v>0</v>
      </c>
      <c r="N18" s="114">
        <f t="shared" si="3"/>
        <v>0</v>
      </c>
      <c r="O18" s="114">
        <f t="shared" si="3"/>
        <v>0</v>
      </c>
      <c r="P18" s="114">
        <f t="shared" si="3"/>
        <v>0</v>
      </c>
      <c r="Q18" s="114">
        <f t="shared" si="3"/>
        <v>0</v>
      </c>
      <c r="R18" s="114">
        <f t="shared" si="3"/>
        <v>0</v>
      </c>
      <c r="S18" s="114">
        <f t="shared" si="3"/>
        <v>0</v>
      </c>
      <c r="T18" s="114">
        <f t="shared" si="3"/>
        <v>0</v>
      </c>
      <c r="U18" s="114">
        <f t="shared" si="3"/>
        <v>0</v>
      </c>
      <c r="V18" s="114">
        <f t="shared" si="3"/>
        <v>0</v>
      </c>
      <c r="W18" s="114">
        <f t="shared" si="3"/>
        <v>0</v>
      </c>
      <c r="X18" s="114">
        <f t="shared" si="3"/>
        <v>0</v>
      </c>
      <c r="Y18" s="114">
        <f t="shared" si="3"/>
        <v>0</v>
      </c>
      <c r="Z18" s="114">
        <f t="shared" si="3"/>
        <v>0</v>
      </c>
      <c r="AA18" s="114">
        <f t="shared" si="3"/>
        <v>0</v>
      </c>
      <c r="AB18" s="114">
        <f t="shared" si="3"/>
        <v>0</v>
      </c>
      <c r="AC18" s="114">
        <f t="shared" si="3"/>
        <v>0</v>
      </c>
      <c r="AD18" s="114">
        <f t="shared" si="3"/>
        <v>0</v>
      </c>
      <c r="AE18" s="115">
        <f t="shared" si="3"/>
        <v>0</v>
      </c>
      <c r="AF18" s="50"/>
    </row>
    <row r="19" spans="1:32" ht="15.6" customHeight="1" x14ac:dyDescent="0.25">
      <c r="A19" s="116"/>
      <c r="B19" s="318" t="s">
        <v>387</v>
      </c>
      <c r="C19" s="319"/>
      <c r="D19" s="117">
        <f>SUM(E19:AE19)</f>
        <v>0</v>
      </c>
      <c r="E19" s="117">
        <f>SUM(E8:E17)</f>
        <v>0</v>
      </c>
      <c r="F19" s="117">
        <f t="shared" ref="F19:AE19" si="4">SUM(F8:F17)</f>
        <v>0</v>
      </c>
      <c r="G19" s="117">
        <f t="shared" si="4"/>
        <v>0</v>
      </c>
      <c r="H19" s="117">
        <f t="shared" si="4"/>
        <v>0</v>
      </c>
      <c r="I19" s="117">
        <f t="shared" si="4"/>
        <v>0</v>
      </c>
      <c r="J19" s="117">
        <f t="shared" si="4"/>
        <v>0</v>
      </c>
      <c r="K19" s="117">
        <f t="shared" si="4"/>
        <v>0</v>
      </c>
      <c r="L19" s="117">
        <f t="shared" si="4"/>
        <v>0</v>
      </c>
      <c r="M19" s="117">
        <f t="shared" si="4"/>
        <v>0</v>
      </c>
      <c r="N19" s="117">
        <f t="shared" si="4"/>
        <v>0</v>
      </c>
      <c r="O19" s="117">
        <f t="shared" si="4"/>
        <v>0</v>
      </c>
      <c r="P19" s="117">
        <f t="shared" si="4"/>
        <v>0</v>
      </c>
      <c r="Q19" s="117">
        <f t="shared" si="4"/>
        <v>0</v>
      </c>
      <c r="R19" s="117">
        <f t="shared" si="4"/>
        <v>0</v>
      </c>
      <c r="S19" s="117">
        <f t="shared" si="4"/>
        <v>0</v>
      </c>
      <c r="T19" s="117">
        <f t="shared" si="4"/>
        <v>0</v>
      </c>
      <c r="U19" s="117">
        <f t="shared" si="4"/>
        <v>0</v>
      </c>
      <c r="V19" s="117">
        <f t="shared" si="4"/>
        <v>0</v>
      </c>
      <c r="W19" s="117">
        <f t="shared" si="4"/>
        <v>0</v>
      </c>
      <c r="X19" s="117">
        <f t="shared" si="4"/>
        <v>0</v>
      </c>
      <c r="Y19" s="117">
        <f t="shared" si="4"/>
        <v>0</v>
      </c>
      <c r="Z19" s="117">
        <f t="shared" si="4"/>
        <v>0</v>
      </c>
      <c r="AA19" s="117">
        <f t="shared" si="4"/>
        <v>0</v>
      </c>
      <c r="AB19" s="117">
        <f t="shared" si="4"/>
        <v>0</v>
      </c>
      <c r="AC19" s="117">
        <f t="shared" si="4"/>
        <v>0</v>
      </c>
      <c r="AD19" s="117">
        <f t="shared" si="4"/>
        <v>0</v>
      </c>
      <c r="AE19" s="118">
        <f t="shared" si="4"/>
        <v>0</v>
      </c>
      <c r="AF19" s="50"/>
    </row>
    <row r="20" spans="1:32" ht="15.6" customHeight="1" x14ac:dyDescent="0.25">
      <c r="A20" s="119"/>
      <c r="B20" s="320" t="s">
        <v>430</v>
      </c>
      <c r="C20" s="321"/>
      <c r="D20" s="120">
        <f>SUM(E20:AE20)</f>
        <v>0</v>
      </c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50"/>
      <c r="AF20" s="50"/>
    </row>
    <row r="21" spans="1:32" ht="15.6" customHeight="1" x14ac:dyDescent="0.3">
      <c r="A21" s="165" t="s">
        <v>486</v>
      </c>
      <c r="B21" s="100"/>
      <c r="C21" s="100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50"/>
    </row>
    <row r="22" spans="1:32" ht="22.5" customHeight="1" x14ac:dyDescent="0.25">
      <c r="A22" s="348" t="s">
        <v>476</v>
      </c>
      <c r="B22" s="348"/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N22" s="348"/>
      <c r="O22" s="348"/>
      <c r="P22" s="348"/>
      <c r="Q22" s="348"/>
      <c r="R22" s="348"/>
      <c r="S22" s="348"/>
      <c r="T22" s="348"/>
      <c r="U22" s="348"/>
      <c r="V22" s="348"/>
      <c r="W22" s="348"/>
      <c r="X22" s="348"/>
      <c r="Y22" s="348"/>
      <c r="Z22" s="348"/>
      <c r="AA22" s="348"/>
      <c r="AB22" s="348"/>
      <c r="AC22" s="348"/>
      <c r="AD22" s="348"/>
      <c r="AE22" s="348"/>
      <c r="AF22" s="55"/>
    </row>
    <row r="23" spans="1:32" ht="23.1" customHeight="1" x14ac:dyDescent="0.25">
      <c r="A23" s="307" t="s">
        <v>34</v>
      </c>
      <c r="B23" s="307" t="s">
        <v>469</v>
      </c>
      <c r="C23" s="310"/>
      <c r="D23" s="327" t="s">
        <v>453</v>
      </c>
      <c r="E23" s="360" t="s">
        <v>333</v>
      </c>
      <c r="F23" s="361"/>
      <c r="G23" s="361"/>
      <c r="H23" s="361"/>
      <c r="I23" s="361"/>
      <c r="J23" s="361"/>
      <c r="K23" s="361"/>
      <c r="L23" s="361"/>
      <c r="M23" s="361"/>
      <c r="N23" s="361"/>
      <c r="O23" s="361"/>
      <c r="P23" s="361"/>
      <c r="Q23" s="361"/>
      <c r="R23" s="361"/>
      <c r="S23" s="361"/>
      <c r="T23" s="361"/>
      <c r="U23" s="361"/>
      <c r="V23" s="361"/>
      <c r="W23" s="361"/>
      <c r="X23" s="361"/>
      <c r="Y23" s="361"/>
      <c r="Z23" s="361"/>
      <c r="AA23" s="361"/>
      <c r="AB23" s="361"/>
      <c r="AC23" s="361"/>
      <c r="AD23" s="361"/>
      <c r="AE23" s="362"/>
      <c r="AF23" s="50"/>
    </row>
    <row r="24" spans="1:32" ht="23.1" customHeight="1" x14ac:dyDescent="0.25">
      <c r="A24" s="308"/>
      <c r="B24" s="308"/>
      <c r="C24" s="311"/>
      <c r="D24" s="358"/>
      <c r="E24" s="313">
        <f>Zbiorczo!C3</f>
        <v>2026</v>
      </c>
      <c r="F24" s="329">
        <f t="shared" ref="F24" si="5">E24+1</f>
        <v>2027</v>
      </c>
      <c r="G24" s="313">
        <f t="shared" ref="G24" si="6">F24+1</f>
        <v>2028</v>
      </c>
      <c r="H24" s="329">
        <f t="shared" ref="H24" si="7">G24+1</f>
        <v>2029</v>
      </c>
      <c r="I24" s="313">
        <f t="shared" ref="I24" si="8">H24+1</f>
        <v>2030</v>
      </c>
      <c r="J24" s="313">
        <f t="shared" ref="J24" si="9">I24+1</f>
        <v>2031</v>
      </c>
      <c r="K24" s="313">
        <f t="shared" ref="K24" si="10">J24+1</f>
        <v>2032</v>
      </c>
      <c r="L24" s="313">
        <f t="shared" ref="L24" si="11">K24+1</f>
        <v>2033</v>
      </c>
      <c r="M24" s="313">
        <f t="shared" ref="M24" si="12">L24+1</f>
        <v>2034</v>
      </c>
      <c r="N24" s="313">
        <f t="shared" ref="N24" si="13">M24+1</f>
        <v>2035</v>
      </c>
      <c r="O24" s="313">
        <f t="shared" ref="O24" si="14">N24+1</f>
        <v>2036</v>
      </c>
      <c r="P24" s="313">
        <f t="shared" ref="P24" si="15">O24+1</f>
        <v>2037</v>
      </c>
      <c r="Q24" s="313">
        <f t="shared" ref="Q24" si="16">P24+1</f>
        <v>2038</v>
      </c>
      <c r="R24" s="313">
        <f t="shared" ref="R24" si="17">Q24+1</f>
        <v>2039</v>
      </c>
      <c r="S24" s="313">
        <f t="shared" ref="S24" si="18">R24+1</f>
        <v>2040</v>
      </c>
      <c r="T24" s="313">
        <f t="shared" ref="T24" si="19">S24+1</f>
        <v>2041</v>
      </c>
      <c r="U24" s="313">
        <f t="shared" ref="U24" si="20">T24+1</f>
        <v>2042</v>
      </c>
      <c r="V24" s="313">
        <f t="shared" ref="V24" si="21">U24+1</f>
        <v>2043</v>
      </c>
      <c r="W24" s="313">
        <f t="shared" ref="W24" si="22">V24+1</f>
        <v>2044</v>
      </c>
      <c r="X24" s="313">
        <f t="shared" ref="X24" si="23">W24+1</f>
        <v>2045</v>
      </c>
      <c r="Y24" s="313">
        <f t="shared" ref="Y24" si="24">X24+1</f>
        <v>2046</v>
      </c>
      <c r="Z24" s="313">
        <f t="shared" ref="Z24" si="25">Y24+1</f>
        <v>2047</v>
      </c>
      <c r="AA24" s="329">
        <f t="shared" ref="AA24" si="26">Z24+1</f>
        <v>2048</v>
      </c>
      <c r="AB24" s="313">
        <f t="shared" ref="AB24" si="27">AA24+1</f>
        <v>2049</v>
      </c>
      <c r="AC24" s="329">
        <f t="shared" ref="AC24" si="28">AB24+1</f>
        <v>2050</v>
      </c>
      <c r="AD24" s="313">
        <f t="shared" ref="AD24" si="29">AC24+1</f>
        <v>2051</v>
      </c>
      <c r="AE24" s="364">
        <f t="shared" ref="AE24" si="30">AD24+1</f>
        <v>2052</v>
      </c>
      <c r="AF24" s="50"/>
    </row>
    <row r="25" spans="1:32" ht="23.1" customHeight="1" x14ac:dyDescent="0.25">
      <c r="A25" s="309"/>
      <c r="B25" s="309"/>
      <c r="C25" s="312"/>
      <c r="D25" s="359"/>
      <c r="E25" s="363"/>
      <c r="F25" s="336"/>
      <c r="G25" s="314"/>
      <c r="H25" s="336"/>
      <c r="I25" s="314"/>
      <c r="J25" s="314"/>
      <c r="K25" s="314"/>
      <c r="L25" s="314"/>
      <c r="M25" s="314"/>
      <c r="N25" s="314"/>
      <c r="O25" s="314"/>
      <c r="P25" s="314"/>
      <c r="Q25" s="314"/>
      <c r="R25" s="314"/>
      <c r="S25" s="314"/>
      <c r="T25" s="314"/>
      <c r="U25" s="314"/>
      <c r="V25" s="314"/>
      <c r="W25" s="314"/>
      <c r="X25" s="314"/>
      <c r="Y25" s="314"/>
      <c r="Z25" s="314"/>
      <c r="AA25" s="336"/>
      <c r="AB25" s="314"/>
      <c r="AC25" s="336"/>
      <c r="AD25" s="363"/>
      <c r="AE25" s="365"/>
      <c r="AF25" s="50"/>
    </row>
    <row r="26" spans="1:32" ht="11.45" customHeight="1" x14ac:dyDescent="0.25">
      <c r="A26" s="61">
        <v>1</v>
      </c>
      <c r="B26" s="61">
        <f>A26+1</f>
        <v>2</v>
      </c>
      <c r="C26" s="63">
        <f>B26+1</f>
        <v>3</v>
      </c>
      <c r="D26" s="64">
        <f t="shared" ref="D26" si="31">C26+1</f>
        <v>4</v>
      </c>
      <c r="E26" s="65">
        <f t="shared" ref="E26" si="32">D26+1</f>
        <v>5</v>
      </c>
      <c r="F26" s="64">
        <f t="shared" ref="F26" si="33">E26+1</f>
        <v>6</v>
      </c>
      <c r="G26" s="65">
        <f t="shared" ref="G26" si="34">F26+1</f>
        <v>7</v>
      </c>
      <c r="H26" s="64">
        <f t="shared" ref="H26" si="35">G26+1</f>
        <v>8</v>
      </c>
      <c r="I26" s="65">
        <f t="shared" ref="I26" si="36">H26+1</f>
        <v>9</v>
      </c>
      <c r="J26" s="65">
        <f t="shared" ref="J26" si="37">I26+1</f>
        <v>10</v>
      </c>
      <c r="K26" s="65">
        <f t="shared" ref="K26" si="38">J26+1</f>
        <v>11</v>
      </c>
      <c r="L26" s="65">
        <f t="shared" ref="L26" si="39">K26+1</f>
        <v>12</v>
      </c>
      <c r="M26" s="65">
        <f t="shared" ref="M26" si="40">L26+1</f>
        <v>13</v>
      </c>
      <c r="N26" s="65">
        <f t="shared" ref="N26" si="41">M26+1</f>
        <v>14</v>
      </c>
      <c r="O26" s="65">
        <f t="shared" ref="O26" si="42">N26+1</f>
        <v>15</v>
      </c>
      <c r="P26" s="65">
        <f t="shared" ref="P26" si="43">O26+1</f>
        <v>16</v>
      </c>
      <c r="Q26" s="65">
        <f t="shared" ref="Q26" si="44">P26+1</f>
        <v>17</v>
      </c>
      <c r="R26" s="65">
        <f t="shared" ref="R26" si="45">Q26+1</f>
        <v>18</v>
      </c>
      <c r="S26" s="65">
        <f t="shared" ref="S26" si="46">R26+1</f>
        <v>19</v>
      </c>
      <c r="T26" s="65">
        <f t="shared" ref="T26" si="47">S26+1</f>
        <v>20</v>
      </c>
      <c r="U26" s="65">
        <f t="shared" ref="U26" si="48">T26+1</f>
        <v>21</v>
      </c>
      <c r="V26" s="65">
        <f t="shared" ref="V26" si="49">U26+1</f>
        <v>22</v>
      </c>
      <c r="W26" s="65">
        <f t="shared" ref="W26" si="50">V26+1</f>
        <v>23</v>
      </c>
      <c r="X26" s="65">
        <f t="shared" ref="X26" si="51">W26+1</f>
        <v>24</v>
      </c>
      <c r="Y26" s="65">
        <f t="shared" ref="Y26" si="52">X26+1</f>
        <v>25</v>
      </c>
      <c r="Z26" s="64">
        <f t="shared" ref="Z26" si="53">Y26+1</f>
        <v>26</v>
      </c>
      <c r="AA26" s="65">
        <f t="shared" ref="AA26" si="54">Z26+1</f>
        <v>27</v>
      </c>
      <c r="AB26" s="64">
        <f t="shared" ref="AB26" si="55">AA26+1</f>
        <v>28</v>
      </c>
      <c r="AC26" s="64">
        <f t="shared" ref="AC26" si="56">AB26+1</f>
        <v>29</v>
      </c>
      <c r="AD26" s="65">
        <f t="shared" ref="AD26" si="57">AC26+1</f>
        <v>30</v>
      </c>
      <c r="AE26" s="66">
        <f t="shared" ref="AE26" si="58">AD26+1</f>
        <v>31</v>
      </c>
      <c r="AF26" s="50"/>
    </row>
    <row r="27" spans="1:32" ht="33.6" customHeight="1" x14ac:dyDescent="0.25">
      <c r="A27" s="67">
        <v>1</v>
      </c>
      <c r="B27" s="138"/>
      <c r="C27" s="70" t="s">
        <v>387</v>
      </c>
      <c r="D27" s="112">
        <f t="shared" ref="D27:D36" si="59">SUM(E27:AE27)</f>
        <v>0</v>
      </c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8"/>
      <c r="AF27" s="50"/>
    </row>
    <row r="28" spans="1:32" ht="33.6" customHeight="1" x14ac:dyDescent="0.25">
      <c r="A28" s="67">
        <v>2</v>
      </c>
      <c r="B28" s="138"/>
      <c r="C28" s="70" t="s">
        <v>387</v>
      </c>
      <c r="D28" s="112">
        <f t="shared" si="59"/>
        <v>0</v>
      </c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8"/>
      <c r="AF28" s="50"/>
    </row>
    <row r="29" spans="1:32" ht="33.6" customHeight="1" x14ac:dyDescent="0.25">
      <c r="A29" s="67">
        <v>3</v>
      </c>
      <c r="B29" s="138"/>
      <c r="C29" s="70" t="s">
        <v>387</v>
      </c>
      <c r="D29" s="112">
        <f t="shared" si="59"/>
        <v>0</v>
      </c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8"/>
      <c r="AF29" s="50"/>
    </row>
    <row r="30" spans="1:32" ht="33.6" customHeight="1" x14ac:dyDescent="0.25">
      <c r="A30" s="67">
        <v>4</v>
      </c>
      <c r="B30" s="138"/>
      <c r="C30" s="70" t="s">
        <v>387</v>
      </c>
      <c r="D30" s="112">
        <f t="shared" si="59"/>
        <v>0</v>
      </c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8"/>
      <c r="AF30" s="50"/>
    </row>
    <row r="31" spans="1:32" ht="33.6" customHeight="1" x14ac:dyDescent="0.25">
      <c r="A31" s="67">
        <v>5</v>
      </c>
      <c r="B31" s="138"/>
      <c r="C31" s="70" t="s">
        <v>387</v>
      </c>
      <c r="D31" s="112">
        <f t="shared" si="59"/>
        <v>0</v>
      </c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8"/>
      <c r="AF31" s="50"/>
    </row>
    <row r="32" spans="1:32" ht="33.6" customHeight="1" x14ac:dyDescent="0.25">
      <c r="A32" s="67">
        <v>6</v>
      </c>
      <c r="B32" s="138"/>
      <c r="C32" s="70" t="s">
        <v>387</v>
      </c>
      <c r="D32" s="112">
        <f t="shared" si="59"/>
        <v>0</v>
      </c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8"/>
      <c r="AF32" s="50"/>
    </row>
    <row r="33" spans="1:32" ht="33.6" customHeight="1" x14ac:dyDescent="0.25">
      <c r="A33" s="67">
        <v>7</v>
      </c>
      <c r="B33" s="138"/>
      <c r="C33" s="70" t="s">
        <v>387</v>
      </c>
      <c r="D33" s="112">
        <f t="shared" si="59"/>
        <v>0</v>
      </c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8"/>
      <c r="AF33" s="50"/>
    </row>
    <row r="34" spans="1:32" ht="33.6" customHeight="1" x14ac:dyDescent="0.25">
      <c r="A34" s="67">
        <v>8</v>
      </c>
      <c r="B34" s="138"/>
      <c r="C34" s="70" t="s">
        <v>387</v>
      </c>
      <c r="D34" s="112">
        <f t="shared" si="59"/>
        <v>0</v>
      </c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8"/>
      <c r="AF34" s="50"/>
    </row>
    <row r="35" spans="1:32" ht="33.6" customHeight="1" x14ac:dyDescent="0.25">
      <c r="A35" s="67">
        <v>9</v>
      </c>
      <c r="B35" s="138"/>
      <c r="C35" s="70" t="s">
        <v>387</v>
      </c>
      <c r="D35" s="112">
        <f t="shared" si="59"/>
        <v>0</v>
      </c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8"/>
      <c r="AF35" s="50"/>
    </row>
    <row r="36" spans="1:32" ht="33.6" customHeight="1" x14ac:dyDescent="0.25">
      <c r="A36" s="67">
        <v>10</v>
      </c>
      <c r="B36" s="138"/>
      <c r="C36" s="70" t="s">
        <v>387</v>
      </c>
      <c r="D36" s="112">
        <f t="shared" si="59"/>
        <v>0</v>
      </c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8"/>
      <c r="AF36" s="50"/>
    </row>
    <row r="37" spans="1:32" ht="15.6" customHeight="1" x14ac:dyDescent="0.25">
      <c r="A37" s="113"/>
      <c r="B37" s="316" t="s">
        <v>327</v>
      </c>
      <c r="C37" s="317"/>
      <c r="D37" s="114">
        <f>SUM(E37:AE37)</f>
        <v>0</v>
      </c>
      <c r="E37" s="114">
        <f t="shared" ref="E37:AE37" si="60">SUM(E38:E39)</f>
        <v>0</v>
      </c>
      <c r="F37" s="114">
        <f t="shared" si="60"/>
        <v>0</v>
      </c>
      <c r="G37" s="114">
        <f t="shared" si="60"/>
        <v>0</v>
      </c>
      <c r="H37" s="114">
        <f t="shared" si="60"/>
        <v>0</v>
      </c>
      <c r="I37" s="114">
        <f t="shared" si="60"/>
        <v>0</v>
      </c>
      <c r="J37" s="114">
        <f t="shared" si="60"/>
        <v>0</v>
      </c>
      <c r="K37" s="114">
        <f t="shared" si="60"/>
        <v>0</v>
      </c>
      <c r="L37" s="114">
        <f t="shared" si="60"/>
        <v>0</v>
      </c>
      <c r="M37" s="114">
        <f t="shared" si="60"/>
        <v>0</v>
      </c>
      <c r="N37" s="114">
        <f t="shared" si="60"/>
        <v>0</v>
      </c>
      <c r="O37" s="114">
        <f t="shared" si="60"/>
        <v>0</v>
      </c>
      <c r="P37" s="114">
        <f t="shared" si="60"/>
        <v>0</v>
      </c>
      <c r="Q37" s="114">
        <f t="shared" si="60"/>
        <v>0</v>
      </c>
      <c r="R37" s="114">
        <f t="shared" si="60"/>
        <v>0</v>
      </c>
      <c r="S37" s="114">
        <f t="shared" si="60"/>
        <v>0</v>
      </c>
      <c r="T37" s="114">
        <f t="shared" si="60"/>
        <v>0</v>
      </c>
      <c r="U37" s="114">
        <f t="shared" si="60"/>
        <v>0</v>
      </c>
      <c r="V37" s="114">
        <f t="shared" si="60"/>
        <v>0</v>
      </c>
      <c r="W37" s="114">
        <f t="shared" si="60"/>
        <v>0</v>
      </c>
      <c r="X37" s="114">
        <f t="shared" si="60"/>
        <v>0</v>
      </c>
      <c r="Y37" s="114">
        <f t="shared" si="60"/>
        <v>0</v>
      </c>
      <c r="Z37" s="114">
        <f t="shared" si="60"/>
        <v>0</v>
      </c>
      <c r="AA37" s="114">
        <f t="shared" si="60"/>
        <v>0</v>
      </c>
      <c r="AB37" s="114">
        <f t="shared" si="60"/>
        <v>0</v>
      </c>
      <c r="AC37" s="114">
        <f t="shared" si="60"/>
        <v>0</v>
      </c>
      <c r="AD37" s="114">
        <f t="shared" si="60"/>
        <v>0</v>
      </c>
      <c r="AE37" s="115">
        <f t="shared" si="60"/>
        <v>0</v>
      </c>
      <c r="AF37" s="50"/>
    </row>
    <row r="38" spans="1:32" ht="15.6" customHeight="1" x14ac:dyDescent="0.25">
      <c r="A38" s="116"/>
      <c r="B38" s="318" t="s">
        <v>387</v>
      </c>
      <c r="C38" s="319"/>
      <c r="D38" s="117">
        <f>SUM(E38:AE38)</f>
        <v>0</v>
      </c>
      <c r="E38" s="117">
        <f>SUM(E27:E36)</f>
        <v>0</v>
      </c>
      <c r="F38" s="117">
        <f t="shared" ref="F38:AE38" si="61">SUM(F27:F36)</f>
        <v>0</v>
      </c>
      <c r="G38" s="117">
        <f t="shared" si="61"/>
        <v>0</v>
      </c>
      <c r="H38" s="117">
        <f t="shared" si="61"/>
        <v>0</v>
      </c>
      <c r="I38" s="117">
        <f t="shared" si="61"/>
        <v>0</v>
      </c>
      <c r="J38" s="117">
        <f t="shared" si="61"/>
        <v>0</v>
      </c>
      <c r="K38" s="117">
        <f t="shared" si="61"/>
        <v>0</v>
      </c>
      <c r="L38" s="117">
        <f t="shared" si="61"/>
        <v>0</v>
      </c>
      <c r="M38" s="117">
        <f t="shared" si="61"/>
        <v>0</v>
      </c>
      <c r="N38" s="117">
        <f t="shared" si="61"/>
        <v>0</v>
      </c>
      <c r="O38" s="117">
        <f t="shared" si="61"/>
        <v>0</v>
      </c>
      <c r="P38" s="117">
        <f t="shared" si="61"/>
        <v>0</v>
      </c>
      <c r="Q38" s="117">
        <f t="shared" si="61"/>
        <v>0</v>
      </c>
      <c r="R38" s="117">
        <f t="shared" si="61"/>
        <v>0</v>
      </c>
      <c r="S38" s="117">
        <f t="shared" si="61"/>
        <v>0</v>
      </c>
      <c r="T38" s="117">
        <f t="shared" si="61"/>
        <v>0</v>
      </c>
      <c r="U38" s="117">
        <f t="shared" si="61"/>
        <v>0</v>
      </c>
      <c r="V38" s="117">
        <f t="shared" si="61"/>
        <v>0</v>
      </c>
      <c r="W38" s="117">
        <f t="shared" si="61"/>
        <v>0</v>
      </c>
      <c r="X38" s="117">
        <f t="shared" si="61"/>
        <v>0</v>
      </c>
      <c r="Y38" s="117">
        <f t="shared" si="61"/>
        <v>0</v>
      </c>
      <c r="Z38" s="117">
        <f t="shared" si="61"/>
        <v>0</v>
      </c>
      <c r="AA38" s="117">
        <f t="shared" si="61"/>
        <v>0</v>
      </c>
      <c r="AB38" s="117">
        <f t="shared" si="61"/>
        <v>0</v>
      </c>
      <c r="AC38" s="117">
        <f t="shared" si="61"/>
        <v>0</v>
      </c>
      <c r="AD38" s="117">
        <f t="shared" si="61"/>
        <v>0</v>
      </c>
      <c r="AE38" s="118">
        <f t="shared" si="61"/>
        <v>0</v>
      </c>
      <c r="AF38" s="50"/>
    </row>
    <row r="39" spans="1:32" ht="15.6" customHeight="1" x14ac:dyDescent="0.25">
      <c r="A39" s="119"/>
      <c r="B39" s="320" t="s">
        <v>430</v>
      </c>
      <c r="C39" s="321"/>
      <c r="D39" s="120">
        <f>SUM(E39:AE39)</f>
        <v>0</v>
      </c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50"/>
      <c r="AF39" s="50"/>
    </row>
    <row r="40" spans="1:32" ht="15" customHeight="1" x14ac:dyDescent="0.3">
      <c r="A40" s="81"/>
      <c r="B40" s="82"/>
      <c r="C40" s="82"/>
      <c r="D40" s="83"/>
      <c r="E40" s="121"/>
      <c r="F40" s="121"/>
      <c r="G40" s="121"/>
      <c r="H40" s="121"/>
      <c r="I40" s="121"/>
      <c r="J40" s="121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50"/>
    </row>
    <row r="41" spans="1:32" ht="22.5" customHeight="1" x14ac:dyDescent="0.25">
      <c r="A41" s="315" t="s">
        <v>477</v>
      </c>
      <c r="B41" s="315"/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84"/>
    </row>
    <row r="42" spans="1:32" ht="23.25" customHeight="1" x14ac:dyDescent="0.25">
      <c r="A42" s="323" t="s">
        <v>34</v>
      </c>
      <c r="B42" s="323" t="s">
        <v>393</v>
      </c>
      <c r="C42" s="344"/>
      <c r="D42" s="349" t="s">
        <v>316</v>
      </c>
      <c r="E42" s="352" t="s">
        <v>332</v>
      </c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  <c r="V42" s="353"/>
      <c r="W42" s="353"/>
      <c r="X42" s="353"/>
      <c r="Y42" s="353"/>
      <c r="Z42" s="353"/>
      <c r="AA42" s="353"/>
      <c r="AB42" s="353"/>
      <c r="AC42" s="353"/>
      <c r="AD42" s="353"/>
      <c r="AE42" s="354"/>
      <c r="AF42" s="84"/>
    </row>
    <row r="43" spans="1:32" ht="23.25" customHeight="1" x14ac:dyDescent="0.25">
      <c r="A43" s="324"/>
      <c r="B43" s="324"/>
      <c r="C43" s="345"/>
      <c r="D43" s="350"/>
      <c r="E43" s="339" t="str">
        <f>E5</f>
        <v>2026*</v>
      </c>
      <c r="F43" s="356">
        <f>Zbiorczo!C3+1</f>
        <v>2027</v>
      </c>
      <c r="G43" s="339">
        <f t="shared" ref="F43:AE43" si="62">F43+1</f>
        <v>2028</v>
      </c>
      <c r="H43" s="356">
        <f t="shared" si="62"/>
        <v>2029</v>
      </c>
      <c r="I43" s="339">
        <f t="shared" si="62"/>
        <v>2030</v>
      </c>
      <c r="J43" s="339">
        <f t="shared" si="62"/>
        <v>2031</v>
      </c>
      <c r="K43" s="339">
        <f t="shared" si="62"/>
        <v>2032</v>
      </c>
      <c r="L43" s="339">
        <f t="shared" si="62"/>
        <v>2033</v>
      </c>
      <c r="M43" s="339">
        <f t="shared" si="62"/>
        <v>2034</v>
      </c>
      <c r="N43" s="339">
        <f t="shared" si="62"/>
        <v>2035</v>
      </c>
      <c r="O43" s="339">
        <f t="shared" si="62"/>
        <v>2036</v>
      </c>
      <c r="P43" s="339">
        <f t="shared" si="62"/>
        <v>2037</v>
      </c>
      <c r="Q43" s="339">
        <f t="shared" si="62"/>
        <v>2038</v>
      </c>
      <c r="R43" s="339">
        <f t="shared" si="62"/>
        <v>2039</v>
      </c>
      <c r="S43" s="339">
        <f t="shared" si="62"/>
        <v>2040</v>
      </c>
      <c r="T43" s="339">
        <f t="shared" si="62"/>
        <v>2041</v>
      </c>
      <c r="U43" s="339">
        <f t="shared" si="62"/>
        <v>2042</v>
      </c>
      <c r="V43" s="339">
        <f t="shared" si="62"/>
        <v>2043</v>
      </c>
      <c r="W43" s="339">
        <f t="shared" si="62"/>
        <v>2044</v>
      </c>
      <c r="X43" s="339">
        <f t="shared" si="62"/>
        <v>2045</v>
      </c>
      <c r="Y43" s="339">
        <f t="shared" si="62"/>
        <v>2046</v>
      </c>
      <c r="Z43" s="339">
        <f t="shared" si="62"/>
        <v>2047</v>
      </c>
      <c r="AA43" s="356">
        <f t="shared" si="62"/>
        <v>2048</v>
      </c>
      <c r="AB43" s="339">
        <f t="shared" si="62"/>
        <v>2049</v>
      </c>
      <c r="AC43" s="356">
        <f t="shared" si="62"/>
        <v>2050</v>
      </c>
      <c r="AD43" s="339">
        <f t="shared" si="62"/>
        <v>2051</v>
      </c>
      <c r="AE43" s="337">
        <f t="shared" si="62"/>
        <v>2052</v>
      </c>
      <c r="AF43" s="84"/>
    </row>
    <row r="44" spans="1:32" ht="23.25" customHeight="1" x14ac:dyDescent="0.25">
      <c r="A44" s="325"/>
      <c r="B44" s="325"/>
      <c r="C44" s="346"/>
      <c r="D44" s="351"/>
      <c r="E44" s="355"/>
      <c r="F44" s="357"/>
      <c r="G44" s="340"/>
      <c r="H44" s="357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0"/>
      <c r="W44" s="340"/>
      <c r="X44" s="340"/>
      <c r="Y44" s="340"/>
      <c r="Z44" s="340"/>
      <c r="AA44" s="357"/>
      <c r="AB44" s="340"/>
      <c r="AC44" s="357"/>
      <c r="AD44" s="355"/>
      <c r="AE44" s="338"/>
      <c r="AF44" s="84"/>
    </row>
    <row r="45" spans="1:32" s="86" customFormat="1" ht="11.45" customHeight="1" x14ac:dyDescent="0.2">
      <c r="A45" s="61">
        <v>1</v>
      </c>
      <c r="B45" s="61">
        <f>A45+1</f>
        <v>2</v>
      </c>
      <c r="C45" s="63">
        <f>B45+1</f>
        <v>3</v>
      </c>
      <c r="D45" s="64">
        <f t="shared" ref="D45:AE45" si="63">C45+1</f>
        <v>4</v>
      </c>
      <c r="E45" s="65">
        <f t="shared" si="63"/>
        <v>5</v>
      </c>
      <c r="F45" s="64">
        <f t="shared" si="63"/>
        <v>6</v>
      </c>
      <c r="G45" s="65">
        <f t="shared" si="63"/>
        <v>7</v>
      </c>
      <c r="H45" s="64">
        <f t="shared" si="63"/>
        <v>8</v>
      </c>
      <c r="I45" s="65">
        <f t="shared" si="63"/>
        <v>9</v>
      </c>
      <c r="J45" s="65">
        <f t="shared" si="63"/>
        <v>10</v>
      </c>
      <c r="K45" s="65">
        <f t="shared" si="63"/>
        <v>11</v>
      </c>
      <c r="L45" s="65">
        <f t="shared" si="63"/>
        <v>12</v>
      </c>
      <c r="M45" s="65">
        <f t="shared" si="63"/>
        <v>13</v>
      </c>
      <c r="N45" s="65">
        <f t="shared" si="63"/>
        <v>14</v>
      </c>
      <c r="O45" s="65">
        <f t="shared" si="63"/>
        <v>15</v>
      </c>
      <c r="P45" s="65">
        <f t="shared" si="63"/>
        <v>16</v>
      </c>
      <c r="Q45" s="65">
        <f t="shared" si="63"/>
        <v>17</v>
      </c>
      <c r="R45" s="65">
        <f t="shared" si="63"/>
        <v>18</v>
      </c>
      <c r="S45" s="65">
        <f t="shared" si="63"/>
        <v>19</v>
      </c>
      <c r="T45" s="65">
        <f t="shared" si="63"/>
        <v>20</v>
      </c>
      <c r="U45" s="65">
        <f t="shared" si="63"/>
        <v>21</v>
      </c>
      <c r="V45" s="65">
        <f t="shared" si="63"/>
        <v>22</v>
      </c>
      <c r="W45" s="65">
        <f t="shared" si="63"/>
        <v>23</v>
      </c>
      <c r="X45" s="65">
        <f t="shared" si="63"/>
        <v>24</v>
      </c>
      <c r="Y45" s="65">
        <f t="shared" si="63"/>
        <v>25</v>
      </c>
      <c r="Z45" s="64">
        <f t="shared" si="63"/>
        <v>26</v>
      </c>
      <c r="AA45" s="65">
        <f t="shared" si="63"/>
        <v>27</v>
      </c>
      <c r="AB45" s="64">
        <f t="shared" si="63"/>
        <v>28</v>
      </c>
      <c r="AC45" s="64">
        <f t="shared" si="63"/>
        <v>29</v>
      </c>
      <c r="AD45" s="65">
        <f t="shared" si="63"/>
        <v>30</v>
      </c>
      <c r="AE45" s="66">
        <f t="shared" si="63"/>
        <v>31</v>
      </c>
      <c r="AF45" s="85"/>
    </row>
    <row r="46" spans="1:32" ht="15" customHeight="1" x14ac:dyDescent="0.25">
      <c r="A46" s="369">
        <v>1</v>
      </c>
      <c r="B46" s="332"/>
      <c r="C46" s="88"/>
      <c r="D46" s="123">
        <f>SUM(E46:AE46)</f>
        <v>0</v>
      </c>
      <c r="E46" s="123">
        <f t="shared" ref="E46:AE46" si="64">SUM(E47:E48)</f>
        <v>0</v>
      </c>
      <c r="F46" s="123">
        <f t="shared" si="64"/>
        <v>0</v>
      </c>
      <c r="G46" s="123">
        <f t="shared" si="64"/>
        <v>0</v>
      </c>
      <c r="H46" s="123">
        <f t="shared" si="64"/>
        <v>0</v>
      </c>
      <c r="I46" s="123">
        <f t="shared" si="64"/>
        <v>0</v>
      </c>
      <c r="J46" s="123">
        <f t="shared" si="64"/>
        <v>0</v>
      </c>
      <c r="K46" s="123">
        <f t="shared" si="64"/>
        <v>0</v>
      </c>
      <c r="L46" s="123">
        <f t="shared" si="64"/>
        <v>0</v>
      </c>
      <c r="M46" s="123">
        <f t="shared" si="64"/>
        <v>0</v>
      </c>
      <c r="N46" s="123">
        <f t="shared" si="64"/>
        <v>0</v>
      </c>
      <c r="O46" s="123">
        <f t="shared" si="64"/>
        <v>0</v>
      </c>
      <c r="P46" s="123">
        <f t="shared" si="64"/>
        <v>0</v>
      </c>
      <c r="Q46" s="123">
        <f t="shared" si="64"/>
        <v>0</v>
      </c>
      <c r="R46" s="123">
        <f t="shared" si="64"/>
        <v>0</v>
      </c>
      <c r="S46" s="123">
        <f t="shared" si="64"/>
        <v>0</v>
      </c>
      <c r="T46" s="123">
        <f t="shared" si="64"/>
        <v>0</v>
      </c>
      <c r="U46" s="123">
        <f t="shared" si="64"/>
        <v>0</v>
      </c>
      <c r="V46" s="123">
        <f t="shared" si="64"/>
        <v>0</v>
      </c>
      <c r="W46" s="123">
        <f t="shared" si="64"/>
        <v>0</v>
      </c>
      <c r="X46" s="123">
        <f t="shared" si="64"/>
        <v>0</v>
      </c>
      <c r="Y46" s="123">
        <f t="shared" si="64"/>
        <v>0</v>
      </c>
      <c r="Z46" s="123">
        <f t="shared" si="64"/>
        <v>0</v>
      </c>
      <c r="AA46" s="123">
        <f t="shared" si="64"/>
        <v>0</v>
      </c>
      <c r="AB46" s="123">
        <f t="shared" si="64"/>
        <v>0</v>
      </c>
      <c r="AC46" s="123">
        <f t="shared" si="64"/>
        <v>0</v>
      </c>
      <c r="AD46" s="123">
        <f t="shared" si="64"/>
        <v>0</v>
      </c>
      <c r="AE46" s="124">
        <f t="shared" si="64"/>
        <v>0</v>
      </c>
      <c r="AF46" s="84"/>
    </row>
    <row r="47" spans="1:32" ht="15" customHeight="1" x14ac:dyDescent="0.25">
      <c r="A47" s="370"/>
      <c r="B47" s="332"/>
      <c r="C47" s="88" t="s">
        <v>387</v>
      </c>
      <c r="D47" s="123">
        <f t="shared" ref="D47:D54" si="65">SUM(E47:AE47)</f>
        <v>0</v>
      </c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2"/>
      <c r="AF47" s="84"/>
    </row>
    <row r="48" spans="1:32" ht="15" customHeight="1" x14ac:dyDescent="0.25">
      <c r="A48" s="370"/>
      <c r="B48" s="332"/>
      <c r="C48" s="88" t="s">
        <v>1</v>
      </c>
      <c r="D48" s="123">
        <f t="shared" si="65"/>
        <v>0</v>
      </c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2"/>
      <c r="AF48" s="84"/>
    </row>
    <row r="49" spans="1:32" ht="15.75" customHeight="1" x14ac:dyDescent="0.25">
      <c r="A49" s="369">
        <f>A46+1</f>
        <v>2</v>
      </c>
      <c r="B49" s="332"/>
      <c r="C49" s="88"/>
      <c r="D49" s="123">
        <f t="shared" si="65"/>
        <v>0</v>
      </c>
      <c r="E49" s="123">
        <f t="shared" ref="E49:AE49" si="66">SUM(E50:E51)</f>
        <v>0</v>
      </c>
      <c r="F49" s="123">
        <f t="shared" si="66"/>
        <v>0</v>
      </c>
      <c r="G49" s="123">
        <f t="shared" si="66"/>
        <v>0</v>
      </c>
      <c r="H49" s="123">
        <f t="shared" si="66"/>
        <v>0</v>
      </c>
      <c r="I49" s="123">
        <f t="shared" si="66"/>
        <v>0</v>
      </c>
      <c r="J49" s="123">
        <f t="shared" si="66"/>
        <v>0</v>
      </c>
      <c r="K49" s="123">
        <f t="shared" si="66"/>
        <v>0</v>
      </c>
      <c r="L49" s="123">
        <f t="shared" si="66"/>
        <v>0</v>
      </c>
      <c r="M49" s="123">
        <f t="shared" si="66"/>
        <v>0</v>
      </c>
      <c r="N49" s="123">
        <f t="shared" si="66"/>
        <v>0</v>
      </c>
      <c r="O49" s="123">
        <f t="shared" si="66"/>
        <v>0</v>
      </c>
      <c r="P49" s="123">
        <f t="shared" si="66"/>
        <v>0</v>
      </c>
      <c r="Q49" s="123">
        <f t="shared" si="66"/>
        <v>0</v>
      </c>
      <c r="R49" s="123">
        <f t="shared" si="66"/>
        <v>0</v>
      </c>
      <c r="S49" s="123">
        <f t="shared" si="66"/>
        <v>0</v>
      </c>
      <c r="T49" s="123">
        <f t="shared" si="66"/>
        <v>0</v>
      </c>
      <c r="U49" s="123">
        <f t="shared" si="66"/>
        <v>0</v>
      </c>
      <c r="V49" s="123">
        <f t="shared" si="66"/>
        <v>0</v>
      </c>
      <c r="W49" s="123">
        <f t="shared" si="66"/>
        <v>0</v>
      </c>
      <c r="X49" s="123">
        <f t="shared" si="66"/>
        <v>0</v>
      </c>
      <c r="Y49" s="123">
        <f t="shared" si="66"/>
        <v>0</v>
      </c>
      <c r="Z49" s="123">
        <f t="shared" si="66"/>
        <v>0</v>
      </c>
      <c r="AA49" s="123">
        <f t="shared" si="66"/>
        <v>0</v>
      </c>
      <c r="AB49" s="123">
        <f t="shared" si="66"/>
        <v>0</v>
      </c>
      <c r="AC49" s="123">
        <f t="shared" si="66"/>
        <v>0</v>
      </c>
      <c r="AD49" s="123">
        <f t="shared" si="66"/>
        <v>0</v>
      </c>
      <c r="AE49" s="124">
        <f t="shared" si="66"/>
        <v>0</v>
      </c>
      <c r="AF49" s="84"/>
    </row>
    <row r="50" spans="1:32" ht="15.75" customHeight="1" x14ac:dyDescent="0.25">
      <c r="A50" s="370"/>
      <c r="B50" s="332"/>
      <c r="C50" s="88" t="s">
        <v>387</v>
      </c>
      <c r="D50" s="123">
        <f t="shared" si="65"/>
        <v>0</v>
      </c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2"/>
      <c r="AF50" s="84"/>
    </row>
    <row r="51" spans="1:32" ht="15.75" customHeight="1" x14ac:dyDescent="0.25">
      <c r="A51" s="370"/>
      <c r="B51" s="332"/>
      <c r="C51" s="88" t="s">
        <v>1</v>
      </c>
      <c r="D51" s="123">
        <f t="shared" si="65"/>
        <v>0</v>
      </c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2"/>
      <c r="AF51" s="84"/>
    </row>
    <row r="52" spans="1:32" ht="15.75" customHeight="1" x14ac:dyDescent="0.25">
      <c r="A52" s="369">
        <f>A49+1</f>
        <v>3</v>
      </c>
      <c r="B52" s="332"/>
      <c r="C52" s="88"/>
      <c r="D52" s="123">
        <f t="shared" si="65"/>
        <v>0</v>
      </c>
      <c r="E52" s="123">
        <f t="shared" ref="E52:AE52" si="67">SUM(E53:E54)</f>
        <v>0</v>
      </c>
      <c r="F52" s="123">
        <f t="shared" si="67"/>
        <v>0</v>
      </c>
      <c r="G52" s="123">
        <f t="shared" si="67"/>
        <v>0</v>
      </c>
      <c r="H52" s="123">
        <f t="shared" si="67"/>
        <v>0</v>
      </c>
      <c r="I52" s="123">
        <f t="shared" si="67"/>
        <v>0</v>
      </c>
      <c r="J52" s="123">
        <f t="shared" si="67"/>
        <v>0</v>
      </c>
      <c r="K52" s="123">
        <f t="shared" si="67"/>
        <v>0</v>
      </c>
      <c r="L52" s="123">
        <f t="shared" si="67"/>
        <v>0</v>
      </c>
      <c r="M52" s="123">
        <f t="shared" si="67"/>
        <v>0</v>
      </c>
      <c r="N52" s="123">
        <f t="shared" si="67"/>
        <v>0</v>
      </c>
      <c r="O52" s="123">
        <f t="shared" si="67"/>
        <v>0</v>
      </c>
      <c r="P52" s="123">
        <f t="shared" si="67"/>
        <v>0</v>
      </c>
      <c r="Q52" s="123">
        <f t="shared" si="67"/>
        <v>0</v>
      </c>
      <c r="R52" s="123">
        <f t="shared" si="67"/>
        <v>0</v>
      </c>
      <c r="S52" s="123">
        <f t="shared" si="67"/>
        <v>0</v>
      </c>
      <c r="T52" s="123">
        <f t="shared" si="67"/>
        <v>0</v>
      </c>
      <c r="U52" s="123">
        <f t="shared" si="67"/>
        <v>0</v>
      </c>
      <c r="V52" s="123">
        <f t="shared" si="67"/>
        <v>0</v>
      </c>
      <c r="W52" s="123">
        <f t="shared" si="67"/>
        <v>0</v>
      </c>
      <c r="X52" s="123">
        <f t="shared" si="67"/>
        <v>0</v>
      </c>
      <c r="Y52" s="123">
        <f t="shared" si="67"/>
        <v>0</v>
      </c>
      <c r="Z52" s="123">
        <f t="shared" si="67"/>
        <v>0</v>
      </c>
      <c r="AA52" s="123">
        <f t="shared" si="67"/>
        <v>0</v>
      </c>
      <c r="AB52" s="123">
        <f t="shared" si="67"/>
        <v>0</v>
      </c>
      <c r="AC52" s="123">
        <f t="shared" si="67"/>
        <v>0</v>
      </c>
      <c r="AD52" s="123">
        <f t="shared" si="67"/>
        <v>0</v>
      </c>
      <c r="AE52" s="124">
        <f t="shared" si="67"/>
        <v>0</v>
      </c>
      <c r="AF52" s="84"/>
    </row>
    <row r="53" spans="1:32" ht="15.75" customHeight="1" x14ac:dyDescent="0.25">
      <c r="A53" s="370"/>
      <c r="B53" s="332"/>
      <c r="C53" s="88" t="s">
        <v>387</v>
      </c>
      <c r="D53" s="123">
        <f t="shared" si="65"/>
        <v>0</v>
      </c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2"/>
      <c r="AF53" s="84"/>
    </row>
    <row r="54" spans="1:32" ht="15.75" customHeight="1" x14ac:dyDescent="0.25">
      <c r="A54" s="370"/>
      <c r="B54" s="332"/>
      <c r="C54" s="88" t="s">
        <v>1</v>
      </c>
      <c r="D54" s="123">
        <f t="shared" si="65"/>
        <v>0</v>
      </c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2"/>
      <c r="AF54" s="84"/>
    </row>
    <row r="55" spans="1:32" ht="15.6" customHeight="1" x14ac:dyDescent="0.25">
      <c r="A55" s="334" t="s">
        <v>396</v>
      </c>
      <c r="B55" s="316"/>
      <c r="C55" s="317"/>
      <c r="D55" s="114">
        <f>SUM(E55:AE55)</f>
        <v>0</v>
      </c>
      <c r="E55" s="114">
        <f>SUM(E56:E57)</f>
        <v>0</v>
      </c>
      <c r="F55" s="114">
        <f t="shared" ref="F55:AE55" si="68">SUM(F56:F57)</f>
        <v>0</v>
      </c>
      <c r="G55" s="114">
        <f t="shared" si="68"/>
        <v>0</v>
      </c>
      <c r="H55" s="114">
        <f t="shared" si="68"/>
        <v>0</v>
      </c>
      <c r="I55" s="114">
        <f t="shared" si="68"/>
        <v>0</v>
      </c>
      <c r="J55" s="114">
        <f t="shared" si="68"/>
        <v>0</v>
      </c>
      <c r="K55" s="114">
        <f t="shared" si="68"/>
        <v>0</v>
      </c>
      <c r="L55" s="114">
        <f t="shared" si="68"/>
        <v>0</v>
      </c>
      <c r="M55" s="114">
        <f t="shared" si="68"/>
        <v>0</v>
      </c>
      <c r="N55" s="114">
        <f t="shared" si="68"/>
        <v>0</v>
      </c>
      <c r="O55" s="114">
        <f t="shared" si="68"/>
        <v>0</v>
      </c>
      <c r="P55" s="114">
        <f t="shared" si="68"/>
        <v>0</v>
      </c>
      <c r="Q55" s="114">
        <f t="shared" si="68"/>
        <v>0</v>
      </c>
      <c r="R55" s="114">
        <f t="shared" si="68"/>
        <v>0</v>
      </c>
      <c r="S55" s="114">
        <f t="shared" si="68"/>
        <v>0</v>
      </c>
      <c r="T55" s="114">
        <f t="shared" si="68"/>
        <v>0</v>
      </c>
      <c r="U55" s="114">
        <f t="shared" si="68"/>
        <v>0</v>
      </c>
      <c r="V55" s="114">
        <f t="shared" si="68"/>
        <v>0</v>
      </c>
      <c r="W55" s="114">
        <f t="shared" si="68"/>
        <v>0</v>
      </c>
      <c r="X55" s="114">
        <f t="shared" si="68"/>
        <v>0</v>
      </c>
      <c r="Y55" s="114">
        <f t="shared" si="68"/>
        <v>0</v>
      </c>
      <c r="Z55" s="114">
        <f t="shared" si="68"/>
        <v>0</v>
      </c>
      <c r="AA55" s="114">
        <f t="shared" si="68"/>
        <v>0</v>
      </c>
      <c r="AB55" s="114">
        <f t="shared" si="68"/>
        <v>0</v>
      </c>
      <c r="AC55" s="114">
        <f t="shared" si="68"/>
        <v>0</v>
      </c>
      <c r="AD55" s="114">
        <f t="shared" si="68"/>
        <v>0</v>
      </c>
      <c r="AE55" s="115">
        <f t="shared" si="68"/>
        <v>0</v>
      </c>
      <c r="AF55" s="84"/>
    </row>
    <row r="56" spans="1:32" ht="15.6" customHeight="1" x14ac:dyDescent="0.25">
      <c r="A56" s="322" t="s">
        <v>387</v>
      </c>
      <c r="B56" s="318"/>
      <c r="C56" s="319"/>
      <c r="D56" s="117">
        <f t="shared" ref="D56" si="69">SUM(E56:AE56)</f>
        <v>0</v>
      </c>
      <c r="E56" s="117">
        <f>E47+E50+E53</f>
        <v>0</v>
      </c>
      <c r="F56" s="117">
        <f t="shared" ref="F56:AE56" si="70">F47+F50+F53</f>
        <v>0</v>
      </c>
      <c r="G56" s="117">
        <f t="shared" si="70"/>
        <v>0</v>
      </c>
      <c r="H56" s="117">
        <f t="shared" si="70"/>
        <v>0</v>
      </c>
      <c r="I56" s="117">
        <f t="shared" si="70"/>
        <v>0</v>
      </c>
      <c r="J56" s="117">
        <f t="shared" si="70"/>
        <v>0</v>
      </c>
      <c r="K56" s="117">
        <f t="shared" si="70"/>
        <v>0</v>
      </c>
      <c r="L56" s="117">
        <f t="shared" si="70"/>
        <v>0</v>
      </c>
      <c r="M56" s="117">
        <f t="shared" si="70"/>
        <v>0</v>
      </c>
      <c r="N56" s="117">
        <f t="shared" si="70"/>
        <v>0</v>
      </c>
      <c r="O56" s="117">
        <f t="shared" si="70"/>
        <v>0</v>
      </c>
      <c r="P56" s="117">
        <f t="shared" si="70"/>
        <v>0</v>
      </c>
      <c r="Q56" s="117">
        <f t="shared" si="70"/>
        <v>0</v>
      </c>
      <c r="R56" s="117">
        <f t="shared" si="70"/>
        <v>0</v>
      </c>
      <c r="S56" s="117">
        <f t="shared" si="70"/>
        <v>0</v>
      </c>
      <c r="T56" s="117">
        <f t="shared" si="70"/>
        <v>0</v>
      </c>
      <c r="U56" s="117">
        <f t="shared" si="70"/>
        <v>0</v>
      </c>
      <c r="V56" s="117">
        <f t="shared" si="70"/>
        <v>0</v>
      </c>
      <c r="W56" s="117">
        <f t="shared" si="70"/>
        <v>0</v>
      </c>
      <c r="X56" s="117">
        <f t="shared" si="70"/>
        <v>0</v>
      </c>
      <c r="Y56" s="117">
        <f t="shared" si="70"/>
        <v>0</v>
      </c>
      <c r="Z56" s="117">
        <f t="shared" si="70"/>
        <v>0</v>
      </c>
      <c r="AA56" s="117">
        <f t="shared" si="70"/>
        <v>0</v>
      </c>
      <c r="AB56" s="117">
        <f t="shared" si="70"/>
        <v>0</v>
      </c>
      <c r="AC56" s="117">
        <f t="shared" si="70"/>
        <v>0</v>
      </c>
      <c r="AD56" s="117">
        <f t="shared" si="70"/>
        <v>0</v>
      </c>
      <c r="AE56" s="118">
        <f t="shared" si="70"/>
        <v>0</v>
      </c>
      <c r="AF56" s="84"/>
    </row>
    <row r="57" spans="1:32" ht="15.6" customHeight="1" x14ac:dyDescent="0.25">
      <c r="A57" s="326" t="s">
        <v>334</v>
      </c>
      <c r="B57" s="320"/>
      <c r="C57" s="321"/>
      <c r="D57" s="120">
        <f t="shared" ref="D57" si="71">SUM(E57:AE57)</f>
        <v>0</v>
      </c>
      <c r="E57" s="120">
        <f>E48+E51+E54</f>
        <v>0</v>
      </c>
      <c r="F57" s="120">
        <f t="shared" ref="F57:AE57" si="72">F48+F51+F54</f>
        <v>0</v>
      </c>
      <c r="G57" s="120">
        <f t="shared" si="72"/>
        <v>0</v>
      </c>
      <c r="H57" s="120">
        <f t="shared" si="72"/>
        <v>0</v>
      </c>
      <c r="I57" s="120">
        <f t="shared" si="72"/>
        <v>0</v>
      </c>
      <c r="J57" s="120">
        <f t="shared" si="72"/>
        <v>0</v>
      </c>
      <c r="K57" s="120">
        <f t="shared" si="72"/>
        <v>0</v>
      </c>
      <c r="L57" s="120">
        <f t="shared" si="72"/>
        <v>0</v>
      </c>
      <c r="M57" s="120">
        <f t="shared" si="72"/>
        <v>0</v>
      </c>
      <c r="N57" s="120">
        <f t="shared" si="72"/>
        <v>0</v>
      </c>
      <c r="O57" s="120">
        <f t="shared" si="72"/>
        <v>0</v>
      </c>
      <c r="P57" s="120">
        <f t="shared" si="72"/>
        <v>0</v>
      </c>
      <c r="Q57" s="120">
        <f t="shared" si="72"/>
        <v>0</v>
      </c>
      <c r="R57" s="120">
        <f t="shared" si="72"/>
        <v>0</v>
      </c>
      <c r="S57" s="120">
        <f t="shared" si="72"/>
        <v>0</v>
      </c>
      <c r="T57" s="120">
        <f t="shared" si="72"/>
        <v>0</v>
      </c>
      <c r="U57" s="120">
        <f t="shared" si="72"/>
        <v>0</v>
      </c>
      <c r="V57" s="120">
        <f t="shared" si="72"/>
        <v>0</v>
      </c>
      <c r="W57" s="120">
        <f t="shared" si="72"/>
        <v>0</v>
      </c>
      <c r="X57" s="120">
        <f t="shared" si="72"/>
        <v>0</v>
      </c>
      <c r="Y57" s="120">
        <f t="shared" si="72"/>
        <v>0</v>
      </c>
      <c r="Z57" s="120">
        <f t="shared" si="72"/>
        <v>0</v>
      </c>
      <c r="AA57" s="120">
        <f t="shared" si="72"/>
        <v>0</v>
      </c>
      <c r="AB57" s="120">
        <f t="shared" si="72"/>
        <v>0</v>
      </c>
      <c r="AC57" s="120">
        <f t="shared" si="72"/>
        <v>0</v>
      </c>
      <c r="AD57" s="120">
        <f t="shared" si="72"/>
        <v>0</v>
      </c>
      <c r="AE57" s="125">
        <f t="shared" si="72"/>
        <v>0</v>
      </c>
      <c r="AF57" s="84"/>
    </row>
    <row r="58" spans="1:32" ht="15.6" customHeight="1" x14ac:dyDescent="0.3">
      <c r="A58" s="82"/>
      <c r="B58" s="82"/>
      <c r="C58" s="82"/>
      <c r="D58" s="83"/>
      <c r="E58" s="126"/>
      <c r="F58" s="126"/>
      <c r="G58" s="126"/>
      <c r="H58" s="126"/>
      <c r="I58" s="126"/>
      <c r="J58" s="126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4"/>
    </row>
    <row r="59" spans="1:32" ht="22.5" customHeight="1" x14ac:dyDescent="0.25">
      <c r="A59" s="315" t="s">
        <v>478</v>
      </c>
      <c r="B59" s="315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84"/>
    </row>
    <row r="60" spans="1:32" ht="23.25" customHeight="1" x14ac:dyDescent="0.25">
      <c r="A60" s="307" t="s">
        <v>34</v>
      </c>
      <c r="B60" s="307" t="s">
        <v>393</v>
      </c>
      <c r="C60" s="310"/>
      <c r="D60" s="327" t="s">
        <v>316</v>
      </c>
      <c r="E60" s="360" t="s">
        <v>332</v>
      </c>
      <c r="F60" s="361"/>
      <c r="G60" s="361"/>
      <c r="H60" s="361"/>
      <c r="I60" s="361"/>
      <c r="J60" s="361"/>
      <c r="K60" s="361"/>
      <c r="L60" s="361"/>
      <c r="M60" s="361"/>
      <c r="N60" s="361"/>
      <c r="O60" s="361"/>
      <c r="P60" s="361"/>
      <c r="Q60" s="361"/>
      <c r="R60" s="361"/>
      <c r="S60" s="361"/>
      <c r="T60" s="361"/>
      <c r="U60" s="361"/>
      <c r="V60" s="361"/>
      <c r="W60" s="361"/>
      <c r="X60" s="361"/>
      <c r="Y60" s="361"/>
      <c r="Z60" s="361"/>
      <c r="AA60" s="361"/>
      <c r="AB60" s="361"/>
      <c r="AC60" s="361"/>
      <c r="AD60" s="361"/>
      <c r="AE60" s="362"/>
      <c r="AF60" s="84"/>
    </row>
    <row r="61" spans="1:32" ht="23.25" customHeight="1" x14ac:dyDescent="0.25">
      <c r="A61" s="308"/>
      <c r="B61" s="308"/>
      <c r="C61" s="311"/>
      <c r="D61" s="358"/>
      <c r="E61" s="313" t="str">
        <f>E5</f>
        <v>2026*</v>
      </c>
      <c r="F61" s="329">
        <f>Zbiorczo!C3+1</f>
        <v>2027</v>
      </c>
      <c r="G61" s="313">
        <f t="shared" ref="G61" si="73">F61+1</f>
        <v>2028</v>
      </c>
      <c r="H61" s="329">
        <f t="shared" ref="H61" si="74">G61+1</f>
        <v>2029</v>
      </c>
      <c r="I61" s="313">
        <f t="shared" ref="I61" si="75">H61+1</f>
        <v>2030</v>
      </c>
      <c r="J61" s="313">
        <f t="shared" ref="J61" si="76">I61+1</f>
        <v>2031</v>
      </c>
      <c r="K61" s="313">
        <f t="shared" ref="K61" si="77">J61+1</f>
        <v>2032</v>
      </c>
      <c r="L61" s="313">
        <f t="shared" ref="L61" si="78">K61+1</f>
        <v>2033</v>
      </c>
      <c r="M61" s="313">
        <f t="shared" ref="M61" si="79">L61+1</f>
        <v>2034</v>
      </c>
      <c r="N61" s="313">
        <f t="shared" ref="N61" si="80">M61+1</f>
        <v>2035</v>
      </c>
      <c r="O61" s="313">
        <f t="shared" ref="O61" si="81">N61+1</f>
        <v>2036</v>
      </c>
      <c r="P61" s="313">
        <f t="shared" ref="P61" si="82">O61+1</f>
        <v>2037</v>
      </c>
      <c r="Q61" s="313">
        <f t="shared" ref="Q61" si="83">P61+1</f>
        <v>2038</v>
      </c>
      <c r="R61" s="313">
        <f t="shared" ref="R61" si="84">Q61+1</f>
        <v>2039</v>
      </c>
      <c r="S61" s="313">
        <f t="shared" ref="S61" si="85">R61+1</f>
        <v>2040</v>
      </c>
      <c r="T61" s="313">
        <f t="shared" ref="T61" si="86">S61+1</f>
        <v>2041</v>
      </c>
      <c r="U61" s="313">
        <f t="shared" ref="U61" si="87">T61+1</f>
        <v>2042</v>
      </c>
      <c r="V61" s="313">
        <f t="shared" ref="V61" si="88">U61+1</f>
        <v>2043</v>
      </c>
      <c r="W61" s="313">
        <f t="shared" ref="W61" si="89">V61+1</f>
        <v>2044</v>
      </c>
      <c r="X61" s="313">
        <f t="shared" ref="X61" si="90">W61+1</f>
        <v>2045</v>
      </c>
      <c r="Y61" s="313">
        <f t="shared" ref="Y61" si="91">X61+1</f>
        <v>2046</v>
      </c>
      <c r="Z61" s="313">
        <f t="shared" ref="Z61" si="92">Y61+1</f>
        <v>2047</v>
      </c>
      <c r="AA61" s="329">
        <f t="shared" ref="AA61" si="93">Z61+1</f>
        <v>2048</v>
      </c>
      <c r="AB61" s="313">
        <f t="shared" ref="AB61" si="94">AA61+1</f>
        <v>2049</v>
      </c>
      <c r="AC61" s="329">
        <f t="shared" ref="AC61" si="95">AB61+1</f>
        <v>2050</v>
      </c>
      <c r="AD61" s="313">
        <f t="shared" ref="AD61" si="96">AC61+1</f>
        <v>2051</v>
      </c>
      <c r="AE61" s="364">
        <f t="shared" ref="AE61" si="97">AD61+1</f>
        <v>2052</v>
      </c>
      <c r="AF61" s="84"/>
    </row>
    <row r="62" spans="1:32" ht="23.25" customHeight="1" x14ac:dyDescent="0.25">
      <c r="A62" s="309"/>
      <c r="B62" s="309"/>
      <c r="C62" s="312"/>
      <c r="D62" s="359"/>
      <c r="E62" s="363"/>
      <c r="F62" s="336"/>
      <c r="G62" s="314"/>
      <c r="H62" s="336"/>
      <c r="I62" s="314"/>
      <c r="J62" s="314"/>
      <c r="K62" s="314"/>
      <c r="L62" s="314"/>
      <c r="M62" s="314"/>
      <c r="N62" s="314"/>
      <c r="O62" s="314"/>
      <c r="P62" s="314"/>
      <c r="Q62" s="314"/>
      <c r="R62" s="314"/>
      <c r="S62" s="314"/>
      <c r="T62" s="314"/>
      <c r="U62" s="314"/>
      <c r="V62" s="314"/>
      <c r="W62" s="314"/>
      <c r="X62" s="314"/>
      <c r="Y62" s="314"/>
      <c r="Z62" s="314"/>
      <c r="AA62" s="336"/>
      <c r="AB62" s="314"/>
      <c r="AC62" s="336"/>
      <c r="AD62" s="363"/>
      <c r="AE62" s="365"/>
      <c r="AF62" s="84"/>
    </row>
    <row r="63" spans="1:32" s="86" customFormat="1" ht="11.45" customHeight="1" x14ac:dyDescent="0.2">
      <c r="A63" s="61">
        <v>1</v>
      </c>
      <c r="B63" s="61">
        <f>A63+1</f>
        <v>2</v>
      </c>
      <c r="C63" s="63">
        <f>B63+1</f>
        <v>3</v>
      </c>
      <c r="D63" s="64">
        <f t="shared" ref="D63:AE63" si="98">C63+1</f>
        <v>4</v>
      </c>
      <c r="E63" s="65">
        <f t="shared" si="98"/>
        <v>5</v>
      </c>
      <c r="F63" s="64">
        <f t="shared" si="98"/>
        <v>6</v>
      </c>
      <c r="G63" s="65">
        <f t="shared" si="98"/>
        <v>7</v>
      </c>
      <c r="H63" s="64">
        <f t="shared" si="98"/>
        <v>8</v>
      </c>
      <c r="I63" s="65">
        <f t="shared" si="98"/>
        <v>9</v>
      </c>
      <c r="J63" s="65">
        <f t="shared" si="98"/>
        <v>10</v>
      </c>
      <c r="K63" s="65">
        <f t="shared" si="98"/>
        <v>11</v>
      </c>
      <c r="L63" s="65">
        <f t="shared" si="98"/>
        <v>12</v>
      </c>
      <c r="M63" s="65">
        <f t="shared" si="98"/>
        <v>13</v>
      </c>
      <c r="N63" s="65">
        <f t="shared" si="98"/>
        <v>14</v>
      </c>
      <c r="O63" s="65">
        <f t="shared" si="98"/>
        <v>15</v>
      </c>
      <c r="P63" s="65">
        <f t="shared" si="98"/>
        <v>16</v>
      </c>
      <c r="Q63" s="65">
        <f t="shared" si="98"/>
        <v>17</v>
      </c>
      <c r="R63" s="65">
        <f t="shared" si="98"/>
        <v>18</v>
      </c>
      <c r="S63" s="65">
        <f t="shared" si="98"/>
        <v>19</v>
      </c>
      <c r="T63" s="65">
        <f t="shared" si="98"/>
        <v>20</v>
      </c>
      <c r="U63" s="65">
        <f t="shared" si="98"/>
        <v>21</v>
      </c>
      <c r="V63" s="65">
        <f t="shared" si="98"/>
        <v>22</v>
      </c>
      <c r="W63" s="65">
        <f t="shared" si="98"/>
        <v>23</v>
      </c>
      <c r="X63" s="65">
        <f t="shared" si="98"/>
        <v>24</v>
      </c>
      <c r="Y63" s="65">
        <f t="shared" si="98"/>
        <v>25</v>
      </c>
      <c r="Z63" s="64">
        <f t="shared" si="98"/>
        <v>26</v>
      </c>
      <c r="AA63" s="65">
        <f t="shared" si="98"/>
        <v>27</v>
      </c>
      <c r="AB63" s="64">
        <f t="shared" si="98"/>
        <v>28</v>
      </c>
      <c r="AC63" s="64">
        <f t="shared" si="98"/>
        <v>29</v>
      </c>
      <c r="AD63" s="65">
        <f t="shared" si="98"/>
        <v>30</v>
      </c>
      <c r="AE63" s="66">
        <f t="shared" si="98"/>
        <v>31</v>
      </c>
      <c r="AF63" s="85"/>
    </row>
    <row r="64" spans="1:32" ht="33.6" customHeight="1" x14ac:dyDescent="0.25">
      <c r="A64" s="302">
        <v>1</v>
      </c>
      <c r="B64" s="138"/>
      <c r="C64" s="70" t="s">
        <v>387</v>
      </c>
      <c r="D64" s="112">
        <f t="shared" ref="D64:D68" si="99">SUM(E64:AE64)</f>
        <v>0</v>
      </c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8"/>
      <c r="AF64" s="84"/>
    </row>
    <row r="65" spans="1:32" ht="33.6" customHeight="1" x14ac:dyDescent="0.25">
      <c r="A65" s="302">
        <v>2</v>
      </c>
      <c r="B65" s="138"/>
      <c r="C65" s="70" t="s">
        <v>387</v>
      </c>
      <c r="D65" s="112">
        <f t="shared" si="99"/>
        <v>0</v>
      </c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8"/>
      <c r="AF65" s="84"/>
    </row>
    <row r="66" spans="1:32" ht="33.6" customHeight="1" x14ac:dyDescent="0.25">
      <c r="A66" s="302">
        <v>3</v>
      </c>
      <c r="B66" s="138"/>
      <c r="C66" s="70" t="s">
        <v>387</v>
      </c>
      <c r="D66" s="112">
        <f t="shared" si="99"/>
        <v>0</v>
      </c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8"/>
      <c r="AF66" s="84"/>
    </row>
    <row r="67" spans="1:32" ht="33.6" customHeight="1" x14ac:dyDescent="0.25">
      <c r="A67" s="302">
        <v>4</v>
      </c>
      <c r="B67" s="138"/>
      <c r="C67" s="70" t="s">
        <v>387</v>
      </c>
      <c r="D67" s="112">
        <f t="shared" si="99"/>
        <v>0</v>
      </c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8"/>
      <c r="AF67" s="84"/>
    </row>
    <row r="68" spans="1:32" ht="33.6" customHeight="1" x14ac:dyDescent="0.25">
      <c r="A68" s="302">
        <v>5</v>
      </c>
      <c r="B68" s="138"/>
      <c r="C68" s="70" t="s">
        <v>387</v>
      </c>
      <c r="D68" s="112">
        <f t="shared" si="99"/>
        <v>0</v>
      </c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8"/>
      <c r="AF68" s="84"/>
    </row>
    <row r="69" spans="1:32" ht="15.6" customHeight="1" x14ac:dyDescent="0.25">
      <c r="A69" s="334" t="s">
        <v>396</v>
      </c>
      <c r="B69" s="316"/>
      <c r="C69" s="317"/>
      <c r="D69" s="114">
        <f>SUM(E69:AE69)</f>
        <v>0</v>
      </c>
      <c r="E69" s="114">
        <f>SUM(E70:E71)</f>
        <v>0</v>
      </c>
      <c r="F69" s="114">
        <f t="shared" ref="F69:AE69" si="100">SUM(F70:F71)</f>
        <v>0</v>
      </c>
      <c r="G69" s="114">
        <f t="shared" si="100"/>
        <v>0</v>
      </c>
      <c r="H69" s="114">
        <f t="shared" si="100"/>
        <v>0</v>
      </c>
      <c r="I69" s="114">
        <f t="shared" si="100"/>
        <v>0</v>
      </c>
      <c r="J69" s="114">
        <f t="shared" si="100"/>
        <v>0</v>
      </c>
      <c r="K69" s="114">
        <f t="shared" si="100"/>
        <v>0</v>
      </c>
      <c r="L69" s="114">
        <f t="shared" si="100"/>
        <v>0</v>
      </c>
      <c r="M69" s="114">
        <f t="shared" si="100"/>
        <v>0</v>
      </c>
      <c r="N69" s="114">
        <f t="shared" si="100"/>
        <v>0</v>
      </c>
      <c r="O69" s="114">
        <f t="shared" si="100"/>
        <v>0</v>
      </c>
      <c r="P69" s="114">
        <f t="shared" si="100"/>
        <v>0</v>
      </c>
      <c r="Q69" s="114">
        <f t="shared" si="100"/>
        <v>0</v>
      </c>
      <c r="R69" s="114">
        <f t="shared" si="100"/>
        <v>0</v>
      </c>
      <c r="S69" s="114">
        <f t="shared" si="100"/>
        <v>0</v>
      </c>
      <c r="T69" s="114">
        <f t="shared" si="100"/>
        <v>0</v>
      </c>
      <c r="U69" s="114">
        <f t="shared" si="100"/>
        <v>0</v>
      </c>
      <c r="V69" s="114">
        <f t="shared" si="100"/>
        <v>0</v>
      </c>
      <c r="W69" s="114">
        <f t="shared" si="100"/>
        <v>0</v>
      </c>
      <c r="X69" s="114">
        <f t="shared" si="100"/>
        <v>0</v>
      </c>
      <c r="Y69" s="114">
        <f t="shared" si="100"/>
        <v>0</v>
      </c>
      <c r="Z69" s="114">
        <f t="shared" si="100"/>
        <v>0</v>
      </c>
      <c r="AA69" s="114">
        <f t="shared" si="100"/>
        <v>0</v>
      </c>
      <c r="AB69" s="114">
        <f t="shared" si="100"/>
        <v>0</v>
      </c>
      <c r="AC69" s="114">
        <f t="shared" si="100"/>
        <v>0</v>
      </c>
      <c r="AD69" s="114">
        <f t="shared" si="100"/>
        <v>0</v>
      </c>
      <c r="AE69" s="115">
        <f t="shared" si="100"/>
        <v>0</v>
      </c>
      <c r="AF69" s="84"/>
    </row>
    <row r="70" spans="1:32" ht="15.6" customHeight="1" x14ac:dyDescent="0.25">
      <c r="A70" s="322" t="s">
        <v>387</v>
      </c>
      <c r="B70" s="318"/>
      <c r="C70" s="319"/>
      <c r="D70" s="117">
        <f t="shared" ref="D70:D71" si="101">SUM(E70:AE70)</f>
        <v>0</v>
      </c>
      <c r="E70" s="117">
        <f>SUM(E64:E68)</f>
        <v>0</v>
      </c>
      <c r="F70" s="117">
        <f t="shared" ref="F70:AE70" si="102">SUM(F64:F68)</f>
        <v>0</v>
      </c>
      <c r="G70" s="117">
        <f t="shared" si="102"/>
        <v>0</v>
      </c>
      <c r="H70" s="117">
        <f t="shared" si="102"/>
        <v>0</v>
      </c>
      <c r="I70" s="117">
        <f t="shared" si="102"/>
        <v>0</v>
      </c>
      <c r="J70" s="117">
        <f t="shared" si="102"/>
        <v>0</v>
      </c>
      <c r="K70" s="117">
        <f t="shared" si="102"/>
        <v>0</v>
      </c>
      <c r="L70" s="117">
        <f t="shared" si="102"/>
        <v>0</v>
      </c>
      <c r="M70" s="117">
        <f t="shared" si="102"/>
        <v>0</v>
      </c>
      <c r="N70" s="117">
        <f t="shared" si="102"/>
        <v>0</v>
      </c>
      <c r="O70" s="117">
        <f t="shared" si="102"/>
        <v>0</v>
      </c>
      <c r="P70" s="117">
        <f t="shared" si="102"/>
        <v>0</v>
      </c>
      <c r="Q70" s="117">
        <f t="shared" si="102"/>
        <v>0</v>
      </c>
      <c r="R70" s="117">
        <f t="shared" si="102"/>
        <v>0</v>
      </c>
      <c r="S70" s="117">
        <f t="shared" si="102"/>
        <v>0</v>
      </c>
      <c r="T70" s="117">
        <f t="shared" si="102"/>
        <v>0</v>
      </c>
      <c r="U70" s="117">
        <f t="shared" si="102"/>
        <v>0</v>
      </c>
      <c r="V70" s="117">
        <f t="shared" si="102"/>
        <v>0</v>
      </c>
      <c r="W70" s="117">
        <f t="shared" si="102"/>
        <v>0</v>
      </c>
      <c r="X70" s="117">
        <f t="shared" si="102"/>
        <v>0</v>
      </c>
      <c r="Y70" s="117">
        <f t="shared" si="102"/>
        <v>0</v>
      </c>
      <c r="Z70" s="117">
        <f t="shared" si="102"/>
        <v>0</v>
      </c>
      <c r="AA70" s="117">
        <f t="shared" si="102"/>
        <v>0</v>
      </c>
      <c r="AB70" s="117">
        <f t="shared" si="102"/>
        <v>0</v>
      </c>
      <c r="AC70" s="117">
        <f t="shared" si="102"/>
        <v>0</v>
      </c>
      <c r="AD70" s="117">
        <f t="shared" si="102"/>
        <v>0</v>
      </c>
      <c r="AE70" s="118">
        <f t="shared" si="102"/>
        <v>0</v>
      </c>
      <c r="AF70" s="84"/>
    </row>
    <row r="71" spans="1:32" ht="15.6" customHeight="1" x14ac:dyDescent="0.25">
      <c r="A71" s="326" t="s">
        <v>430</v>
      </c>
      <c r="B71" s="320"/>
      <c r="C71" s="321"/>
      <c r="D71" s="120">
        <f t="shared" si="101"/>
        <v>0</v>
      </c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50"/>
      <c r="AF71" s="84"/>
    </row>
    <row r="72" spans="1:32" ht="15.6" customHeight="1" x14ac:dyDescent="0.3">
      <c r="A72" s="82"/>
      <c r="B72" s="82"/>
      <c r="C72" s="82"/>
      <c r="D72" s="83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50"/>
    </row>
    <row r="73" spans="1:32" ht="39.6" customHeight="1" x14ac:dyDescent="0.25">
      <c r="A73" s="307" t="s">
        <v>394</v>
      </c>
      <c r="B73" s="327"/>
      <c r="C73" s="327"/>
      <c r="D73" s="127" t="s">
        <v>315</v>
      </c>
      <c r="E73" s="59" t="str">
        <f>E5</f>
        <v>2026*</v>
      </c>
      <c r="F73" s="59">
        <f>Zbiorczo!C3+1</f>
        <v>2027</v>
      </c>
      <c r="G73" s="59">
        <f t="shared" ref="F73:AE73" si="103">F73+1</f>
        <v>2028</v>
      </c>
      <c r="H73" s="59">
        <f t="shared" si="103"/>
        <v>2029</v>
      </c>
      <c r="I73" s="59">
        <f t="shared" si="103"/>
        <v>2030</v>
      </c>
      <c r="J73" s="59">
        <f t="shared" si="103"/>
        <v>2031</v>
      </c>
      <c r="K73" s="59">
        <f t="shared" si="103"/>
        <v>2032</v>
      </c>
      <c r="L73" s="59">
        <f t="shared" si="103"/>
        <v>2033</v>
      </c>
      <c r="M73" s="59">
        <f t="shared" si="103"/>
        <v>2034</v>
      </c>
      <c r="N73" s="59">
        <f t="shared" si="103"/>
        <v>2035</v>
      </c>
      <c r="O73" s="59">
        <f t="shared" si="103"/>
        <v>2036</v>
      </c>
      <c r="P73" s="59">
        <f t="shared" si="103"/>
        <v>2037</v>
      </c>
      <c r="Q73" s="59">
        <f t="shared" si="103"/>
        <v>2038</v>
      </c>
      <c r="R73" s="59">
        <f t="shared" si="103"/>
        <v>2039</v>
      </c>
      <c r="S73" s="59">
        <f t="shared" si="103"/>
        <v>2040</v>
      </c>
      <c r="T73" s="59">
        <f t="shared" si="103"/>
        <v>2041</v>
      </c>
      <c r="U73" s="59">
        <f t="shared" si="103"/>
        <v>2042</v>
      </c>
      <c r="V73" s="59">
        <f t="shared" si="103"/>
        <v>2043</v>
      </c>
      <c r="W73" s="59">
        <f t="shared" si="103"/>
        <v>2044</v>
      </c>
      <c r="X73" s="59">
        <f t="shared" si="103"/>
        <v>2045</v>
      </c>
      <c r="Y73" s="59">
        <f t="shared" si="103"/>
        <v>2046</v>
      </c>
      <c r="Z73" s="59">
        <f t="shared" si="103"/>
        <v>2047</v>
      </c>
      <c r="AA73" s="59">
        <f t="shared" si="103"/>
        <v>2048</v>
      </c>
      <c r="AB73" s="59">
        <f t="shared" si="103"/>
        <v>2049</v>
      </c>
      <c r="AC73" s="59">
        <f t="shared" si="103"/>
        <v>2050</v>
      </c>
      <c r="AD73" s="59">
        <f t="shared" si="103"/>
        <v>2051</v>
      </c>
      <c r="AE73" s="60">
        <f t="shared" si="103"/>
        <v>2052</v>
      </c>
      <c r="AF73" s="84"/>
    </row>
    <row r="74" spans="1:32" ht="18" customHeight="1" x14ac:dyDescent="0.25">
      <c r="A74" s="371"/>
      <c r="B74" s="336"/>
      <c r="C74" s="336"/>
      <c r="D74" s="128">
        <f>SUM(E74:AE74)</f>
        <v>0</v>
      </c>
      <c r="E74" s="128">
        <f t="shared" ref="E74:AE74" si="104">SUM(E75:E76)</f>
        <v>0</v>
      </c>
      <c r="F74" s="128">
        <f t="shared" si="104"/>
        <v>0</v>
      </c>
      <c r="G74" s="128">
        <f t="shared" si="104"/>
        <v>0</v>
      </c>
      <c r="H74" s="128">
        <f t="shared" si="104"/>
        <v>0</v>
      </c>
      <c r="I74" s="128">
        <f t="shared" si="104"/>
        <v>0</v>
      </c>
      <c r="J74" s="128">
        <f t="shared" si="104"/>
        <v>0</v>
      </c>
      <c r="K74" s="128">
        <f t="shared" si="104"/>
        <v>0</v>
      </c>
      <c r="L74" s="128">
        <f t="shared" si="104"/>
        <v>0</v>
      </c>
      <c r="M74" s="128">
        <f t="shared" si="104"/>
        <v>0</v>
      </c>
      <c r="N74" s="128">
        <f t="shared" si="104"/>
        <v>0</v>
      </c>
      <c r="O74" s="128">
        <f t="shared" si="104"/>
        <v>0</v>
      </c>
      <c r="P74" s="128">
        <f t="shared" si="104"/>
        <v>0</v>
      </c>
      <c r="Q74" s="128">
        <f t="shared" si="104"/>
        <v>0</v>
      </c>
      <c r="R74" s="128">
        <f t="shared" si="104"/>
        <v>0</v>
      </c>
      <c r="S74" s="128">
        <f t="shared" si="104"/>
        <v>0</v>
      </c>
      <c r="T74" s="128">
        <f t="shared" si="104"/>
        <v>0</v>
      </c>
      <c r="U74" s="128">
        <f t="shared" si="104"/>
        <v>0</v>
      </c>
      <c r="V74" s="128">
        <f t="shared" si="104"/>
        <v>0</v>
      </c>
      <c r="W74" s="128">
        <f t="shared" si="104"/>
        <v>0</v>
      </c>
      <c r="X74" s="128">
        <f t="shared" si="104"/>
        <v>0</v>
      </c>
      <c r="Y74" s="128">
        <f t="shared" si="104"/>
        <v>0</v>
      </c>
      <c r="Z74" s="128">
        <f t="shared" si="104"/>
        <v>0</v>
      </c>
      <c r="AA74" s="128">
        <f t="shared" si="104"/>
        <v>0</v>
      </c>
      <c r="AB74" s="128">
        <f t="shared" si="104"/>
        <v>0</v>
      </c>
      <c r="AC74" s="128">
        <f t="shared" si="104"/>
        <v>0</v>
      </c>
      <c r="AD74" s="128">
        <f t="shared" si="104"/>
        <v>0</v>
      </c>
      <c r="AE74" s="129">
        <f t="shared" si="104"/>
        <v>0</v>
      </c>
      <c r="AF74" s="84"/>
    </row>
    <row r="75" spans="1:32" ht="18" customHeight="1" x14ac:dyDescent="0.25">
      <c r="A75" s="322" t="s">
        <v>387</v>
      </c>
      <c r="B75" s="318"/>
      <c r="C75" s="319"/>
      <c r="D75" s="117">
        <f>SUM(E75:AE75)</f>
        <v>0</v>
      </c>
      <c r="E75" s="117">
        <f t="shared" ref="E75:AE75" si="105">E19+E56+E70</f>
        <v>0</v>
      </c>
      <c r="F75" s="117">
        <f t="shared" si="105"/>
        <v>0</v>
      </c>
      <c r="G75" s="117">
        <f t="shared" si="105"/>
        <v>0</v>
      </c>
      <c r="H75" s="117">
        <f t="shared" si="105"/>
        <v>0</v>
      </c>
      <c r="I75" s="117">
        <f t="shared" si="105"/>
        <v>0</v>
      </c>
      <c r="J75" s="117">
        <f t="shared" si="105"/>
        <v>0</v>
      </c>
      <c r="K75" s="117">
        <f t="shared" si="105"/>
        <v>0</v>
      </c>
      <c r="L75" s="117">
        <f t="shared" si="105"/>
        <v>0</v>
      </c>
      <c r="M75" s="117">
        <f t="shared" si="105"/>
        <v>0</v>
      </c>
      <c r="N75" s="117">
        <f t="shared" si="105"/>
        <v>0</v>
      </c>
      <c r="O75" s="117">
        <f t="shared" si="105"/>
        <v>0</v>
      </c>
      <c r="P75" s="117">
        <f t="shared" si="105"/>
        <v>0</v>
      </c>
      <c r="Q75" s="117">
        <f t="shared" si="105"/>
        <v>0</v>
      </c>
      <c r="R75" s="117">
        <f t="shared" si="105"/>
        <v>0</v>
      </c>
      <c r="S75" s="117">
        <f t="shared" si="105"/>
        <v>0</v>
      </c>
      <c r="T75" s="117">
        <f t="shared" si="105"/>
        <v>0</v>
      </c>
      <c r="U75" s="117">
        <f t="shared" si="105"/>
        <v>0</v>
      </c>
      <c r="V75" s="117">
        <f t="shared" si="105"/>
        <v>0</v>
      </c>
      <c r="W75" s="117">
        <f t="shared" si="105"/>
        <v>0</v>
      </c>
      <c r="X75" s="117">
        <f t="shared" si="105"/>
        <v>0</v>
      </c>
      <c r="Y75" s="117">
        <f t="shared" si="105"/>
        <v>0</v>
      </c>
      <c r="Z75" s="117">
        <f t="shared" si="105"/>
        <v>0</v>
      </c>
      <c r="AA75" s="117">
        <f t="shared" si="105"/>
        <v>0</v>
      </c>
      <c r="AB75" s="117">
        <f t="shared" si="105"/>
        <v>0</v>
      </c>
      <c r="AC75" s="117">
        <f t="shared" si="105"/>
        <v>0</v>
      </c>
      <c r="AD75" s="117">
        <f t="shared" si="105"/>
        <v>0</v>
      </c>
      <c r="AE75" s="118">
        <f t="shared" si="105"/>
        <v>0</v>
      </c>
      <c r="AF75" s="84"/>
    </row>
    <row r="76" spans="1:32" ht="18" customHeight="1" x14ac:dyDescent="0.25">
      <c r="A76" s="326" t="s">
        <v>334</v>
      </c>
      <c r="B76" s="320"/>
      <c r="C76" s="321"/>
      <c r="D76" s="120">
        <f>SUM(E76:AE76)</f>
        <v>0</v>
      </c>
      <c r="E76" s="120">
        <f t="shared" ref="E76:AE76" si="106">E20+E57+E71</f>
        <v>0</v>
      </c>
      <c r="F76" s="120">
        <f t="shared" si="106"/>
        <v>0</v>
      </c>
      <c r="G76" s="120">
        <f t="shared" si="106"/>
        <v>0</v>
      </c>
      <c r="H76" s="120">
        <f t="shared" si="106"/>
        <v>0</v>
      </c>
      <c r="I76" s="120">
        <f t="shared" si="106"/>
        <v>0</v>
      </c>
      <c r="J76" s="120">
        <f t="shared" si="106"/>
        <v>0</v>
      </c>
      <c r="K76" s="120">
        <f t="shared" si="106"/>
        <v>0</v>
      </c>
      <c r="L76" s="120">
        <f t="shared" si="106"/>
        <v>0</v>
      </c>
      <c r="M76" s="120">
        <f t="shared" si="106"/>
        <v>0</v>
      </c>
      <c r="N76" s="120">
        <f t="shared" si="106"/>
        <v>0</v>
      </c>
      <c r="O76" s="120">
        <f t="shared" si="106"/>
        <v>0</v>
      </c>
      <c r="P76" s="120">
        <f t="shared" si="106"/>
        <v>0</v>
      </c>
      <c r="Q76" s="120">
        <f t="shared" si="106"/>
        <v>0</v>
      </c>
      <c r="R76" s="120">
        <f t="shared" si="106"/>
        <v>0</v>
      </c>
      <c r="S76" s="120">
        <f t="shared" si="106"/>
        <v>0</v>
      </c>
      <c r="T76" s="120">
        <f t="shared" si="106"/>
        <v>0</v>
      </c>
      <c r="U76" s="120">
        <f t="shared" si="106"/>
        <v>0</v>
      </c>
      <c r="V76" s="120">
        <f t="shared" si="106"/>
        <v>0</v>
      </c>
      <c r="W76" s="120">
        <f t="shared" si="106"/>
        <v>0</v>
      </c>
      <c r="X76" s="120">
        <f t="shared" si="106"/>
        <v>0</v>
      </c>
      <c r="Y76" s="120">
        <f t="shared" si="106"/>
        <v>0</v>
      </c>
      <c r="Z76" s="120">
        <f t="shared" si="106"/>
        <v>0</v>
      </c>
      <c r="AA76" s="120">
        <f t="shared" si="106"/>
        <v>0</v>
      </c>
      <c r="AB76" s="120">
        <f t="shared" si="106"/>
        <v>0</v>
      </c>
      <c r="AC76" s="120">
        <f t="shared" si="106"/>
        <v>0</v>
      </c>
      <c r="AD76" s="120">
        <f t="shared" si="106"/>
        <v>0</v>
      </c>
      <c r="AE76" s="125">
        <f t="shared" si="106"/>
        <v>0</v>
      </c>
      <c r="AF76" s="84"/>
    </row>
    <row r="77" spans="1:32" x14ac:dyDescent="0.25">
      <c r="B77" s="84"/>
      <c r="C77" s="84"/>
      <c r="D77" s="108" t="str">
        <f>IF(D75+D76&lt;&gt;D74,"Wystąpił błąd w sumowaniu"," ")</f>
        <v xml:space="preserve"> </v>
      </c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</row>
    <row r="78" spans="1:32" x14ac:dyDescent="0.25">
      <c r="B78" s="84"/>
      <c r="C78" s="84"/>
      <c r="D78" s="108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</row>
    <row r="79" spans="1:32" x14ac:dyDescent="0.25">
      <c r="B79" s="84"/>
      <c r="C79" s="84"/>
      <c r="D79" s="108"/>
      <c r="E79" s="84"/>
      <c r="F79" s="84"/>
      <c r="G79" s="368"/>
      <c r="H79" s="368"/>
      <c r="I79" s="368"/>
      <c r="J79" s="84"/>
      <c r="K79" s="368"/>
      <c r="L79" s="368"/>
      <c r="M79" s="368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</row>
    <row r="80" spans="1:32" x14ac:dyDescent="0.25">
      <c r="B80" s="84"/>
      <c r="C80" s="164">
        <f>Zbiorczo!C2</f>
        <v>45658</v>
      </c>
      <c r="D80" s="130"/>
      <c r="E80" s="211"/>
      <c r="F80" s="211"/>
      <c r="G80" s="50"/>
      <c r="H80" s="211"/>
      <c r="I80" s="211"/>
      <c r="J80" s="211"/>
      <c r="K80" s="50"/>
      <c r="L80" s="211"/>
      <c r="M80" s="211"/>
      <c r="N80" s="211"/>
      <c r="O80" s="84"/>
    </row>
    <row r="81" spans="2:32" x14ac:dyDescent="0.25">
      <c r="B81" s="84"/>
      <c r="C81" s="49" t="s">
        <v>329</v>
      </c>
      <c r="D81" s="49"/>
      <c r="E81" s="212" t="s">
        <v>328</v>
      </c>
      <c r="F81" s="212"/>
      <c r="G81" s="131"/>
      <c r="H81" s="212" t="s">
        <v>392</v>
      </c>
      <c r="I81" s="212"/>
      <c r="J81" s="212"/>
      <c r="K81" s="51"/>
      <c r="L81" s="212" t="s">
        <v>32</v>
      </c>
      <c r="M81" s="212"/>
      <c r="N81" s="212"/>
      <c r="O81" s="109"/>
      <c r="P81" s="84"/>
    </row>
    <row r="82" spans="2:32" ht="16.5" x14ac:dyDescent="0.3">
      <c r="B82" s="84"/>
      <c r="C82" s="50"/>
      <c r="D82" s="50"/>
      <c r="E82" s="50"/>
      <c r="F82" s="50"/>
      <c r="G82" s="51"/>
      <c r="H82" s="51"/>
      <c r="I82" s="51"/>
      <c r="J82" s="51"/>
      <c r="K82" s="7"/>
      <c r="L82" s="183" t="s">
        <v>385</v>
      </c>
      <c r="M82" s="183"/>
      <c r="N82" s="183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84"/>
      <c r="AB82" s="110"/>
      <c r="AC82" s="110"/>
      <c r="AD82" s="110"/>
      <c r="AE82" s="109"/>
      <c r="AF82" s="84"/>
    </row>
    <row r="83" spans="2:32" x14ac:dyDescent="0.25">
      <c r="B83" s="111"/>
      <c r="C83" s="111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</row>
  </sheetData>
  <sheetProtection algorithmName="SHA-512" hashValue="+NyRW/QV4I5NNNQouDxT8bb5C3vm9M1VAMIqk4yJamxBoVR9KrZ7h/CZOBR/LhFsJ50GeCFjAphlayhP2CGHrg==" saltValue="rONG0B8hWdshOzoPYabomg==" spinCount="100000" sheet="1" objects="1" scenarios="1"/>
  <mergeCells count="189">
    <mergeCell ref="A69:C69"/>
    <mergeCell ref="A70:C70"/>
    <mergeCell ref="A71:C71"/>
    <mergeCell ref="A1:AE1"/>
    <mergeCell ref="A66"/>
    <mergeCell ref="A67"/>
    <mergeCell ref="A68"/>
    <mergeCell ref="AD61:AD62"/>
    <mergeCell ref="AE61:AE62"/>
    <mergeCell ref="A64"/>
    <mergeCell ref="A65"/>
    <mergeCell ref="X61:X62"/>
    <mergeCell ref="Y61:Y62"/>
    <mergeCell ref="Z61:Z62"/>
    <mergeCell ref="AA61:AA62"/>
    <mergeCell ref="AB61:AB62"/>
    <mergeCell ref="AC61:AC62"/>
    <mergeCell ref="D60:D62"/>
    <mergeCell ref="E60:AE60"/>
    <mergeCell ref="E61:E62"/>
    <mergeCell ref="F61:F62"/>
    <mergeCell ref="G61:G62"/>
    <mergeCell ref="H61:H62"/>
    <mergeCell ref="I61:I62"/>
    <mergeCell ref="J61:J62"/>
    <mergeCell ref="K61:K62"/>
    <mergeCell ref="R61:R62"/>
    <mergeCell ref="S61:S62"/>
    <mergeCell ref="T61:T62"/>
    <mergeCell ref="U61:U62"/>
    <mergeCell ref="V61:V62"/>
    <mergeCell ref="W61:W62"/>
    <mergeCell ref="L61:L62"/>
    <mergeCell ref="M61:M62"/>
    <mergeCell ref="N61:N62"/>
    <mergeCell ref="O61:O62"/>
    <mergeCell ref="P61:P62"/>
    <mergeCell ref="Q61:Q62"/>
    <mergeCell ref="A57:C57"/>
    <mergeCell ref="A76:C76"/>
    <mergeCell ref="A59:AE59"/>
    <mergeCell ref="A60:A62"/>
    <mergeCell ref="B60:B62"/>
    <mergeCell ref="A73:C74"/>
    <mergeCell ref="A75:C75"/>
    <mergeCell ref="N43:N44"/>
    <mergeCell ref="O43:O44"/>
    <mergeCell ref="P43:P44"/>
    <mergeCell ref="Q43:Q44"/>
    <mergeCell ref="R43:R44"/>
    <mergeCell ref="D42:D44"/>
    <mergeCell ref="E42:AE42"/>
    <mergeCell ref="E43:E44"/>
    <mergeCell ref="F43:F44"/>
    <mergeCell ref="G43:G44"/>
    <mergeCell ref="H43:H44"/>
    <mergeCell ref="I43:I44"/>
    <mergeCell ref="J43:J44"/>
    <mergeCell ref="K43:K44"/>
    <mergeCell ref="L43:L44"/>
    <mergeCell ref="C60:C62"/>
    <mergeCell ref="A55:C55"/>
    <mergeCell ref="A56:C56"/>
    <mergeCell ref="A52:A54"/>
    <mergeCell ref="B52:B54"/>
    <mergeCell ref="AE43:AE44"/>
    <mergeCell ref="A46:A48"/>
    <mergeCell ref="B46:B48"/>
    <mergeCell ref="A49:A51"/>
    <mergeCell ref="B49:B51"/>
    <mergeCell ref="Y43:Y44"/>
    <mergeCell ref="Z43:Z44"/>
    <mergeCell ref="AA43:AA44"/>
    <mergeCell ref="AB43:AB44"/>
    <mergeCell ref="AC43:AC44"/>
    <mergeCell ref="AD43:AD44"/>
    <mergeCell ref="S43:S44"/>
    <mergeCell ref="T43:T44"/>
    <mergeCell ref="U43:U44"/>
    <mergeCell ref="V43:V44"/>
    <mergeCell ref="W43:W44"/>
    <mergeCell ref="X43:X44"/>
    <mergeCell ref="M43:M44"/>
    <mergeCell ref="A9"/>
    <mergeCell ref="B9"/>
    <mergeCell ref="A10"/>
    <mergeCell ref="B10"/>
    <mergeCell ref="B18:C18"/>
    <mergeCell ref="B19:C19"/>
    <mergeCell ref="A41:AE41"/>
    <mergeCell ref="A42:A44"/>
    <mergeCell ref="B42:B44"/>
    <mergeCell ref="C42:C44"/>
    <mergeCell ref="A17"/>
    <mergeCell ref="B17"/>
    <mergeCell ref="B20:C20"/>
    <mergeCell ref="A15"/>
    <mergeCell ref="B15"/>
    <mergeCell ref="A16"/>
    <mergeCell ref="B16"/>
    <mergeCell ref="A13"/>
    <mergeCell ref="B13"/>
    <mergeCell ref="A14"/>
    <mergeCell ref="B14"/>
    <mergeCell ref="A11"/>
    <mergeCell ref="B11"/>
    <mergeCell ref="A12"/>
    <mergeCell ref="I5:I6"/>
    <mergeCell ref="AC5:AC6"/>
    <mergeCell ref="AD5:AD6"/>
    <mergeCell ref="AE5:AE6"/>
    <mergeCell ref="A8"/>
    <mergeCell ref="B8"/>
    <mergeCell ref="W5:W6"/>
    <mergeCell ref="X5:X6"/>
    <mergeCell ref="Y5:Y6"/>
    <mergeCell ref="Z5:Z6"/>
    <mergeCell ref="AA5:AA6"/>
    <mergeCell ref="AB5:AB6"/>
    <mergeCell ref="Q5:Q6"/>
    <mergeCell ref="R5:R6"/>
    <mergeCell ref="S5:S6"/>
    <mergeCell ref="T5:T6"/>
    <mergeCell ref="U5:U6"/>
    <mergeCell ref="V5:V6"/>
    <mergeCell ref="K5:K6"/>
    <mergeCell ref="L5:L6"/>
    <mergeCell ref="M5:M6"/>
    <mergeCell ref="J5:J6"/>
    <mergeCell ref="A2:B2"/>
    <mergeCell ref="L82:N82"/>
    <mergeCell ref="E81:F81"/>
    <mergeCell ref="A3:AE3"/>
    <mergeCell ref="A4:A6"/>
    <mergeCell ref="B4:B6"/>
    <mergeCell ref="C4:C6"/>
    <mergeCell ref="D4:D6"/>
    <mergeCell ref="E4:AE4"/>
    <mergeCell ref="H80:J80"/>
    <mergeCell ref="G79:I79"/>
    <mergeCell ref="K79:M79"/>
    <mergeCell ref="E80:F80"/>
    <mergeCell ref="L80:N80"/>
    <mergeCell ref="H81:J81"/>
    <mergeCell ref="L81:N81"/>
    <mergeCell ref="N5:N6"/>
    <mergeCell ref="O5:O6"/>
    <mergeCell ref="P5:P6"/>
    <mergeCell ref="E5:E6"/>
    <mergeCell ref="F5:F6"/>
    <mergeCell ref="G5:G6"/>
    <mergeCell ref="H5:H6"/>
    <mergeCell ref="B12"/>
    <mergeCell ref="AC24:AC25"/>
    <mergeCell ref="AD24:AD25"/>
    <mergeCell ref="AE24:AE25"/>
    <mergeCell ref="A22:AE22"/>
    <mergeCell ref="A23:A25"/>
    <mergeCell ref="B23:B25"/>
    <mergeCell ref="C23:C25"/>
    <mergeCell ref="D23:D25"/>
    <mergeCell ref="E23:AE23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B37:C37"/>
    <mergeCell ref="B38:C38"/>
    <mergeCell ref="B39:C39"/>
    <mergeCell ref="W24:W25"/>
    <mergeCell ref="X24:X25"/>
    <mergeCell ref="Y24:Y25"/>
    <mergeCell ref="Z24:Z25"/>
    <mergeCell ref="AA24:AA25"/>
    <mergeCell ref="AB24:AB25"/>
    <mergeCell ref="T24:T25"/>
    <mergeCell ref="U24:U25"/>
    <mergeCell ref="V24:V25"/>
  </mergeCells>
  <dataValidations count="3">
    <dataValidation type="decimal" operator="greaterThan" allowBlank="1" showInputMessage="1" showErrorMessage="1" errorTitle="UWAGA!" error="Wpisz wartość liczbową bez kropek i spacji." sqref="E47:AE48 E53:AE54 E50:AE51 E64:AE68" xr:uid="{2452CDCF-0D6D-4FE6-AEBA-B31D2239CFA3}">
      <formula1>0</formula1>
    </dataValidation>
    <dataValidation type="decimal" operator="greaterThanOrEqual" allowBlank="1" showErrorMessage="1" errorTitle="UWAGA!" error="Wpisz wartość liczbową bez kropek i spacji." sqref="E8:AE17 E27:AE36" xr:uid="{13163824-3C7E-46C4-AE7C-1C2CEABD5E9F}">
      <formula1>0</formula1>
    </dataValidation>
    <dataValidation type="decimal" operator="greaterThanOrEqual" allowBlank="1" showInputMessage="1" showErrorMessage="1" errorTitle="UWAGA!" error="Wpisz wartość liczbową bez kropek i spacji." sqref="E20:AE20 E39:AE39 E71:AE71" xr:uid="{31258969-541E-4105-8A07-C611A08398E1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48" fitToWidth="2" fitToHeight="2" orientation="landscape" r:id="rId1"/>
  <headerFooter>
    <oddHeader>&amp;L&amp;"Arial Narrow,Kursywa"&amp;9Załącznik 2</oddHeader>
    <oddFooter>&amp;C&amp;"Arial Narrow,Kursywa"&amp;9&amp;P z &amp;N&amp;R&amp;"Arial Narrow,Kursywa"&amp;9wersja szablonu:  20250221</oddFooter>
  </headerFooter>
  <rowBreaks count="1" manualBreakCount="1">
    <brk id="40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683A6-256D-495E-AC9C-F844B33C828D}">
  <dimension ref="A1:V25"/>
  <sheetViews>
    <sheetView workbookViewId="0"/>
  </sheetViews>
  <sheetFormatPr defaultRowHeight="15" x14ac:dyDescent="0.25"/>
  <cols>
    <col min="1" max="1" width="11.85546875" customWidth="1"/>
    <col min="19" max="19" width="14.42578125" customWidth="1"/>
    <col min="20" max="20" width="11.85546875" customWidth="1"/>
    <col min="21" max="21" width="15.5703125" customWidth="1"/>
    <col min="22" max="22" width="14.5703125" customWidth="1"/>
  </cols>
  <sheetData>
    <row r="1" spans="1:22" x14ac:dyDescent="0.25">
      <c r="A1">
        <v>1</v>
      </c>
      <c r="B1" t="s">
        <v>35</v>
      </c>
      <c r="E1" t="s">
        <v>402</v>
      </c>
      <c r="F1" t="s">
        <v>412</v>
      </c>
      <c r="S1">
        <f>Zbiorczo!C1</f>
        <v>0</v>
      </c>
      <c r="T1" t="str">
        <f>Zbiorczo!F1</f>
        <v/>
      </c>
      <c r="U1" t="e">
        <f>VLOOKUP(S1,ListaJST!G2:L211,4)</f>
        <v>#N/A</v>
      </c>
      <c r="V1" t="e">
        <f>VLOOKUP(S1,ListaJST!G2:L211,2)</f>
        <v>#N/A</v>
      </c>
    </row>
    <row r="2" spans="1:22" x14ac:dyDescent="0.25">
      <c r="A2">
        <v>2</v>
      </c>
      <c r="B2" t="s">
        <v>36</v>
      </c>
      <c r="E2" t="s">
        <v>403</v>
      </c>
      <c r="F2" t="s">
        <v>413</v>
      </c>
    </row>
    <row r="3" spans="1:22" x14ac:dyDescent="0.25">
      <c r="A3">
        <v>3</v>
      </c>
      <c r="B3" t="s">
        <v>37</v>
      </c>
      <c r="E3" t="s">
        <v>4</v>
      </c>
      <c r="F3" t="s">
        <v>414</v>
      </c>
    </row>
    <row r="4" spans="1:22" x14ac:dyDescent="0.25">
      <c r="E4" t="s">
        <v>8</v>
      </c>
      <c r="F4" t="s">
        <v>415</v>
      </c>
    </row>
    <row r="7" spans="1:22" x14ac:dyDescent="0.25">
      <c r="E7" t="s">
        <v>406</v>
      </c>
      <c r="F7" t="s">
        <v>427</v>
      </c>
    </row>
    <row r="8" spans="1:22" x14ac:dyDescent="0.25">
      <c r="E8" t="s">
        <v>407</v>
      </c>
      <c r="F8" t="s">
        <v>428</v>
      </c>
    </row>
    <row r="9" spans="1:22" x14ac:dyDescent="0.25">
      <c r="E9" t="s">
        <v>408</v>
      </c>
      <c r="F9" t="s">
        <v>429</v>
      </c>
    </row>
    <row r="11" spans="1:22" x14ac:dyDescent="0.25">
      <c r="A11" t="s">
        <v>432</v>
      </c>
      <c r="B11" s="3">
        <f>IF(Zbiorczo!C15+Zbiorczo!C17+Zbiorczo!C22+Zbiorczo!C34+Zbiorczo!C36='Załącznik 1'!G84,0,1)</f>
        <v>0</v>
      </c>
    </row>
    <row r="12" spans="1:22" x14ac:dyDescent="0.25">
      <c r="A12" t="s">
        <v>435</v>
      </c>
      <c r="B12" s="3">
        <f>IF('Załącznik 1'!AI48+'Załącznik 1'!AI80&gt;0,2,0)</f>
        <v>0</v>
      </c>
    </row>
    <row r="13" spans="1:22" x14ac:dyDescent="0.25">
      <c r="A13" t="s">
        <v>433</v>
      </c>
      <c r="B13" s="3">
        <f>IF('Załącznik 2'!AF40+'Załącznik 2'!AF72&gt;0,4,0)</f>
        <v>0</v>
      </c>
    </row>
    <row r="14" spans="1:22" x14ac:dyDescent="0.25">
      <c r="B14">
        <f>SUM(B11:B13)</f>
        <v>0</v>
      </c>
    </row>
    <row r="15" spans="1:22" x14ac:dyDescent="0.25">
      <c r="A15" s="2" t="str">
        <f>IF(B14=1,A16,IF(B14=2,A17,IF(B14=3,A18,IF(B14=4,A19,IF(B14=5,A20,IF(B14=6,A21,IF(B14=7,A22,"")))))))</f>
        <v/>
      </c>
    </row>
    <row r="16" spans="1:22" x14ac:dyDescent="0.25">
      <c r="A16" t="s">
        <v>434</v>
      </c>
    </row>
    <row r="17" spans="1:1" x14ac:dyDescent="0.25">
      <c r="A17" t="s">
        <v>437</v>
      </c>
    </row>
    <row r="18" spans="1:1" x14ac:dyDescent="0.25">
      <c r="A18" t="s">
        <v>438</v>
      </c>
    </row>
    <row r="19" spans="1:1" x14ac:dyDescent="0.25">
      <c r="A19" t="s">
        <v>436</v>
      </c>
    </row>
    <row r="20" spans="1:1" x14ac:dyDescent="0.25">
      <c r="A20" t="s">
        <v>439</v>
      </c>
    </row>
    <row r="21" spans="1:1" x14ac:dyDescent="0.25">
      <c r="A21" t="s">
        <v>441</v>
      </c>
    </row>
    <row r="22" spans="1:1" x14ac:dyDescent="0.25">
      <c r="A22" t="s">
        <v>440</v>
      </c>
    </row>
    <row r="24" spans="1:1" x14ac:dyDescent="0.25">
      <c r="A24">
        <f>IF('Załącznik 2'!AF40+'Załącznik 2'!AF72&gt;0,2,0)</f>
        <v>0</v>
      </c>
    </row>
    <row r="25" spans="1:1" x14ac:dyDescent="0.25">
      <c r="A25">
        <f>IF(OR(AND('Załącznik 2'!D19&gt;0,IF('Załącznik 2'!D20=0,2)),AND('Załącznik 2'!D70&gt;0,IF('Załącznik 2'!D71=0,2))),2,0)</f>
        <v>0</v>
      </c>
    </row>
  </sheetData>
  <phoneticPr fontId="1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A5676-E0FD-48D1-960C-240CB0C2E50C}">
  <dimension ref="A1:Z211"/>
  <sheetViews>
    <sheetView workbookViewId="0">
      <selection activeCell="T2" sqref="T2"/>
    </sheetView>
  </sheetViews>
  <sheetFormatPr defaultRowHeight="15" x14ac:dyDescent="0.25"/>
  <cols>
    <col min="1" max="1" width="4" bestFit="1" customWidth="1"/>
    <col min="2" max="2" width="3.28515625" bestFit="1" customWidth="1"/>
    <col min="3" max="3" width="3.42578125" bestFit="1" customWidth="1"/>
    <col min="4" max="4" width="3.28515625" bestFit="1" customWidth="1"/>
    <col min="5" max="5" width="3.140625" bestFit="1" customWidth="1"/>
    <col min="6" max="6" width="5.5703125" bestFit="1" customWidth="1"/>
    <col min="7" max="7" width="66.5703125" bestFit="1" customWidth="1"/>
    <col min="8" max="8" width="66.5703125" customWidth="1"/>
    <col min="9" max="9" width="8.42578125" bestFit="1" customWidth="1"/>
    <col min="10" max="10" width="66.5703125" customWidth="1"/>
    <col min="11" max="11" width="26.85546875" bestFit="1" customWidth="1"/>
    <col min="12" max="12" width="15.28515625" bestFit="1" customWidth="1"/>
  </cols>
  <sheetData>
    <row r="1" spans="1:26" x14ac:dyDescent="0.25">
      <c r="A1" t="s">
        <v>39</v>
      </c>
      <c r="B1" t="s">
        <v>40</v>
      </c>
      <c r="C1" t="s">
        <v>41</v>
      </c>
      <c r="D1" t="s">
        <v>42</v>
      </c>
      <c r="E1" t="s">
        <v>43</v>
      </c>
      <c r="F1" t="s">
        <v>44</v>
      </c>
      <c r="G1" t="s">
        <v>45</v>
      </c>
      <c r="H1" t="s">
        <v>342</v>
      </c>
      <c r="I1" t="s">
        <v>314</v>
      </c>
      <c r="J1" t="s">
        <v>303</v>
      </c>
      <c r="K1" t="s">
        <v>46</v>
      </c>
      <c r="L1" t="s">
        <v>47</v>
      </c>
      <c r="S1" s="1" t="s">
        <v>74</v>
      </c>
      <c r="T1" t="s">
        <v>384</v>
      </c>
      <c r="Y1" s="1" t="s">
        <v>74</v>
      </c>
      <c r="Z1" t="s">
        <v>111</v>
      </c>
    </row>
    <row r="2" spans="1:26" x14ac:dyDescent="0.25">
      <c r="A2" t="s">
        <v>48</v>
      </c>
      <c r="B2" t="s">
        <v>49</v>
      </c>
      <c r="C2" t="s">
        <v>50</v>
      </c>
      <c r="D2" t="s">
        <v>51</v>
      </c>
      <c r="E2" t="s">
        <v>52</v>
      </c>
      <c r="F2" t="str">
        <f>D2&amp;E2</f>
        <v>30</v>
      </c>
      <c r="G2" t="s">
        <v>38</v>
      </c>
      <c r="H2" t="s">
        <v>38</v>
      </c>
      <c r="I2" t="str">
        <f t="shared" ref="I2:I65" si="0">A2&amp;B2&amp;C2&amp;D2</f>
        <v>0224013</v>
      </c>
      <c r="J2" t="str">
        <f t="shared" ref="J2:J65" si="1">VLOOKUP($F2,$S$1:$T$9,2)</f>
        <v>gminy miejsko-wiejskiej</v>
      </c>
      <c r="K2" t="str">
        <f t="shared" ref="K2:K65" si="2">VLOOKUP($F2,$Y$1:$Z$9,2)</f>
        <v>gmina miejsko-wiejska</v>
      </c>
      <c r="L2" t="s">
        <v>54</v>
      </c>
      <c r="S2" s="1" t="s">
        <v>50</v>
      </c>
      <c r="T2" t="s">
        <v>308</v>
      </c>
      <c r="Y2" s="1" t="s">
        <v>50</v>
      </c>
      <c r="Z2" t="s">
        <v>75</v>
      </c>
    </row>
    <row r="3" spans="1:26" x14ac:dyDescent="0.25">
      <c r="A3" t="s">
        <v>48</v>
      </c>
      <c r="B3" t="s">
        <v>48</v>
      </c>
      <c r="C3" t="s">
        <v>50</v>
      </c>
      <c r="D3" t="s">
        <v>55</v>
      </c>
      <c r="E3" t="s">
        <v>52</v>
      </c>
      <c r="F3" t="str">
        <f t="shared" ref="F3:F66" si="3">D3&amp;E3</f>
        <v>10</v>
      </c>
      <c r="G3" t="s">
        <v>56</v>
      </c>
      <c r="H3" t="s">
        <v>56</v>
      </c>
      <c r="I3" t="str">
        <f t="shared" si="0"/>
        <v>0202011</v>
      </c>
      <c r="J3" t="str">
        <f t="shared" si="1"/>
        <v>gminy miejskiej</v>
      </c>
      <c r="K3" t="str">
        <f t="shared" si="2"/>
        <v>gmina miejska</v>
      </c>
      <c r="L3" t="s">
        <v>58</v>
      </c>
      <c r="S3" s="1" t="s">
        <v>48</v>
      </c>
      <c r="T3" t="s">
        <v>309</v>
      </c>
      <c r="Y3" s="1" t="s">
        <v>48</v>
      </c>
      <c r="Z3" t="s">
        <v>139</v>
      </c>
    </row>
    <row r="4" spans="1:26" x14ac:dyDescent="0.25">
      <c r="A4" t="s">
        <v>48</v>
      </c>
      <c r="B4" t="s">
        <v>59</v>
      </c>
      <c r="C4" t="s">
        <v>48</v>
      </c>
      <c r="D4" t="s">
        <v>51</v>
      </c>
      <c r="E4" t="s">
        <v>52</v>
      </c>
      <c r="F4" t="str">
        <f t="shared" si="3"/>
        <v>30</v>
      </c>
      <c r="G4" t="s">
        <v>60</v>
      </c>
      <c r="H4" t="s">
        <v>60</v>
      </c>
      <c r="I4" t="str">
        <f t="shared" si="0"/>
        <v>0214023</v>
      </c>
      <c r="J4" t="str">
        <f t="shared" si="1"/>
        <v>gminy miejsko-wiejskiej</v>
      </c>
      <c r="K4" t="str">
        <f t="shared" si="2"/>
        <v>gmina miejsko-wiejska</v>
      </c>
      <c r="L4" t="s">
        <v>61</v>
      </c>
      <c r="S4" s="1" t="s">
        <v>168</v>
      </c>
      <c r="T4" t="s">
        <v>310</v>
      </c>
      <c r="Y4" s="1" t="s">
        <v>168</v>
      </c>
      <c r="Z4" t="s">
        <v>57</v>
      </c>
    </row>
    <row r="5" spans="1:26" x14ac:dyDescent="0.25">
      <c r="A5" t="s">
        <v>48</v>
      </c>
      <c r="B5" t="s">
        <v>62</v>
      </c>
      <c r="C5" t="s">
        <v>63</v>
      </c>
      <c r="D5" t="s">
        <v>51</v>
      </c>
      <c r="E5" t="s">
        <v>52</v>
      </c>
      <c r="F5" t="str">
        <f t="shared" si="3"/>
        <v>30</v>
      </c>
      <c r="G5" t="s">
        <v>64</v>
      </c>
      <c r="H5" t="s">
        <v>64</v>
      </c>
      <c r="I5" t="str">
        <f t="shared" si="0"/>
        <v>0225033</v>
      </c>
      <c r="J5" t="str">
        <f t="shared" si="1"/>
        <v>gminy miejsko-wiejskiej</v>
      </c>
      <c r="K5" t="str">
        <f t="shared" si="2"/>
        <v>gmina miejsko-wiejska</v>
      </c>
      <c r="L5" t="s">
        <v>65</v>
      </c>
      <c r="S5" s="1" t="s">
        <v>171</v>
      </c>
      <c r="T5" t="s">
        <v>311</v>
      </c>
      <c r="Y5" s="1" t="s">
        <v>171</v>
      </c>
      <c r="Z5" t="s">
        <v>73</v>
      </c>
    </row>
    <row r="6" spans="1:26" x14ac:dyDescent="0.25">
      <c r="A6" t="s">
        <v>48</v>
      </c>
      <c r="B6" t="s">
        <v>66</v>
      </c>
      <c r="C6" t="s">
        <v>50</v>
      </c>
      <c r="D6" t="s">
        <v>55</v>
      </c>
      <c r="E6" t="s">
        <v>52</v>
      </c>
      <c r="F6" t="str">
        <f t="shared" si="3"/>
        <v>10</v>
      </c>
      <c r="G6" t="s">
        <v>67</v>
      </c>
      <c r="H6" t="s">
        <v>67</v>
      </c>
      <c r="I6" t="str">
        <f t="shared" si="0"/>
        <v>0221011</v>
      </c>
      <c r="J6" t="str">
        <f t="shared" si="1"/>
        <v>gminy miejskiej</v>
      </c>
      <c r="K6" t="str">
        <f t="shared" si="2"/>
        <v>gmina miejska</v>
      </c>
      <c r="L6" t="s">
        <v>68</v>
      </c>
      <c r="S6" s="1" t="s">
        <v>187</v>
      </c>
      <c r="T6" t="s">
        <v>312</v>
      </c>
      <c r="Y6" s="1" t="s">
        <v>187</v>
      </c>
      <c r="Z6" t="s">
        <v>53</v>
      </c>
    </row>
    <row r="7" spans="1:26" x14ac:dyDescent="0.25">
      <c r="A7" t="s">
        <v>48</v>
      </c>
      <c r="B7" t="s">
        <v>50</v>
      </c>
      <c r="C7" t="s">
        <v>50</v>
      </c>
      <c r="D7" t="s">
        <v>55</v>
      </c>
      <c r="E7" t="s">
        <v>52</v>
      </c>
      <c r="F7" t="str">
        <f t="shared" si="3"/>
        <v>10</v>
      </c>
      <c r="G7" t="s">
        <v>69</v>
      </c>
      <c r="H7" t="s">
        <v>343</v>
      </c>
      <c r="I7" t="str">
        <f t="shared" si="0"/>
        <v>0201011</v>
      </c>
      <c r="J7" t="str">
        <f t="shared" si="1"/>
        <v>gminy miejskiej</v>
      </c>
      <c r="K7" t="str">
        <f t="shared" si="2"/>
        <v>gmina miejska</v>
      </c>
      <c r="L7" t="s">
        <v>70</v>
      </c>
      <c r="S7" s="1" t="s">
        <v>305</v>
      </c>
      <c r="T7" t="s">
        <v>313</v>
      </c>
      <c r="Y7" s="1" t="s">
        <v>305</v>
      </c>
      <c r="Z7" t="s">
        <v>307</v>
      </c>
    </row>
    <row r="8" spans="1:26" x14ac:dyDescent="0.25">
      <c r="A8" t="s">
        <v>48</v>
      </c>
      <c r="B8" t="s">
        <v>50</v>
      </c>
      <c r="C8" t="s">
        <v>48</v>
      </c>
      <c r="D8" t="s">
        <v>71</v>
      </c>
      <c r="E8" t="s">
        <v>52</v>
      </c>
      <c r="F8" t="str">
        <f t="shared" si="3"/>
        <v>20</v>
      </c>
      <c r="G8" t="s">
        <v>72</v>
      </c>
      <c r="H8" t="s">
        <v>343</v>
      </c>
      <c r="I8" t="str">
        <f t="shared" si="0"/>
        <v>0201022</v>
      </c>
      <c r="J8" t="str">
        <f t="shared" si="1"/>
        <v>gminy wiejskiej</v>
      </c>
      <c r="K8" t="str">
        <f t="shared" si="2"/>
        <v>gmina wiejska</v>
      </c>
      <c r="L8" t="s">
        <v>70</v>
      </c>
      <c r="S8" s="1" t="s">
        <v>306</v>
      </c>
      <c r="T8" t="s">
        <v>313</v>
      </c>
      <c r="Y8" s="1" t="s">
        <v>306</v>
      </c>
      <c r="Z8" t="s">
        <v>307</v>
      </c>
    </row>
    <row r="9" spans="1:26" x14ac:dyDescent="0.25">
      <c r="A9" t="s">
        <v>48</v>
      </c>
      <c r="B9" t="s">
        <v>50</v>
      </c>
      <c r="C9" t="s">
        <v>74</v>
      </c>
      <c r="D9" t="s">
        <v>52</v>
      </c>
      <c r="E9" t="s">
        <v>55</v>
      </c>
      <c r="F9" t="str">
        <f t="shared" si="3"/>
        <v>01</v>
      </c>
      <c r="G9" t="s">
        <v>70</v>
      </c>
      <c r="H9" t="s">
        <v>357</v>
      </c>
      <c r="I9" t="str">
        <f t="shared" si="0"/>
        <v>0201000</v>
      </c>
      <c r="J9" t="str">
        <f t="shared" si="1"/>
        <v>powiatu</v>
      </c>
      <c r="K9" t="str">
        <f t="shared" si="2"/>
        <v>powiat</v>
      </c>
      <c r="L9" t="s">
        <v>70</v>
      </c>
      <c r="S9" s="1" t="s">
        <v>281</v>
      </c>
      <c r="T9" t="s">
        <v>313</v>
      </c>
      <c r="Y9" s="1" t="s">
        <v>281</v>
      </c>
      <c r="Z9" t="s">
        <v>307</v>
      </c>
    </row>
    <row r="10" spans="1:26" x14ac:dyDescent="0.25">
      <c r="A10" t="s">
        <v>48</v>
      </c>
      <c r="B10" t="s">
        <v>76</v>
      </c>
      <c r="C10" t="s">
        <v>48</v>
      </c>
      <c r="D10" t="s">
        <v>51</v>
      </c>
      <c r="E10" t="s">
        <v>52</v>
      </c>
      <c r="F10" t="str">
        <f t="shared" si="3"/>
        <v>30</v>
      </c>
      <c r="G10" t="s">
        <v>77</v>
      </c>
      <c r="H10" t="s">
        <v>77</v>
      </c>
      <c r="I10" t="str">
        <f t="shared" si="0"/>
        <v>0205023</v>
      </c>
      <c r="J10" t="str">
        <f t="shared" si="1"/>
        <v>gminy miejsko-wiejskiej</v>
      </c>
      <c r="K10" t="str">
        <f t="shared" si="2"/>
        <v>gmina miejsko-wiejska</v>
      </c>
      <c r="L10" t="s">
        <v>78</v>
      </c>
    </row>
    <row r="11" spans="1:26" x14ac:dyDescent="0.25">
      <c r="A11" t="s">
        <v>48</v>
      </c>
      <c r="B11" t="s">
        <v>79</v>
      </c>
      <c r="C11" t="s">
        <v>50</v>
      </c>
      <c r="D11" t="s">
        <v>71</v>
      </c>
      <c r="E11" t="s">
        <v>52</v>
      </c>
      <c r="F11" t="str">
        <f t="shared" si="3"/>
        <v>20</v>
      </c>
      <c r="G11" t="s">
        <v>80</v>
      </c>
      <c r="H11" t="s">
        <v>80</v>
      </c>
      <c r="I11" t="str">
        <f t="shared" si="0"/>
        <v>0217012</v>
      </c>
      <c r="J11" t="str">
        <f t="shared" si="1"/>
        <v>gminy wiejskiej</v>
      </c>
      <c r="K11" t="str">
        <f t="shared" si="2"/>
        <v>gmina wiejska</v>
      </c>
      <c r="L11" t="s">
        <v>81</v>
      </c>
    </row>
    <row r="12" spans="1:26" x14ac:dyDescent="0.25">
      <c r="A12" t="s">
        <v>48</v>
      </c>
      <c r="B12" t="s">
        <v>82</v>
      </c>
      <c r="C12" t="s">
        <v>50</v>
      </c>
      <c r="D12" t="s">
        <v>51</v>
      </c>
      <c r="E12" t="s">
        <v>52</v>
      </c>
      <c r="F12" t="str">
        <f t="shared" si="3"/>
        <v>30</v>
      </c>
      <c r="G12" t="s">
        <v>83</v>
      </c>
      <c r="H12" t="s">
        <v>83</v>
      </c>
      <c r="I12" t="str">
        <f t="shared" si="0"/>
        <v>0222013</v>
      </c>
      <c r="J12" t="str">
        <f t="shared" si="1"/>
        <v>gminy miejsko-wiejskiej</v>
      </c>
      <c r="K12" t="str">
        <f t="shared" si="2"/>
        <v>gmina miejsko-wiejska</v>
      </c>
      <c r="L12" t="s">
        <v>84</v>
      </c>
    </row>
    <row r="13" spans="1:26" x14ac:dyDescent="0.25">
      <c r="A13" t="s">
        <v>48</v>
      </c>
      <c r="B13" t="s">
        <v>85</v>
      </c>
      <c r="C13" t="s">
        <v>86</v>
      </c>
      <c r="D13" t="s">
        <v>51</v>
      </c>
      <c r="E13" t="s">
        <v>52</v>
      </c>
      <c r="F13" t="str">
        <f t="shared" si="3"/>
        <v>30</v>
      </c>
      <c r="G13" t="s">
        <v>87</v>
      </c>
      <c r="H13" t="s">
        <v>87</v>
      </c>
      <c r="I13" t="str">
        <f t="shared" si="0"/>
        <v>0208063</v>
      </c>
      <c r="J13" t="str">
        <f t="shared" si="1"/>
        <v>gminy miejsko-wiejskiej</v>
      </c>
      <c r="K13" t="str">
        <f t="shared" si="2"/>
        <v>gmina miejsko-wiejska</v>
      </c>
      <c r="L13" t="s">
        <v>88</v>
      </c>
    </row>
    <row r="14" spans="1:26" x14ac:dyDescent="0.25">
      <c r="A14" t="s">
        <v>48</v>
      </c>
      <c r="B14" t="s">
        <v>89</v>
      </c>
      <c r="C14" t="s">
        <v>50</v>
      </c>
      <c r="D14" t="s">
        <v>51</v>
      </c>
      <c r="E14" t="s">
        <v>52</v>
      </c>
      <c r="F14" t="str">
        <f t="shared" si="3"/>
        <v>30</v>
      </c>
      <c r="G14" t="s">
        <v>90</v>
      </c>
      <c r="H14" t="s">
        <v>90</v>
      </c>
      <c r="I14" t="str">
        <f t="shared" si="0"/>
        <v>0216013</v>
      </c>
      <c r="J14" t="str">
        <f t="shared" si="1"/>
        <v>gminy miejsko-wiejskiej</v>
      </c>
      <c r="K14" t="str">
        <f t="shared" si="2"/>
        <v>gmina miejsko-wiejska</v>
      </c>
      <c r="L14" t="s">
        <v>91</v>
      </c>
    </row>
    <row r="15" spans="1:26" x14ac:dyDescent="0.25">
      <c r="A15" t="s">
        <v>48</v>
      </c>
      <c r="B15" t="s">
        <v>92</v>
      </c>
      <c r="C15" t="s">
        <v>50</v>
      </c>
      <c r="D15" t="s">
        <v>55</v>
      </c>
      <c r="E15" t="s">
        <v>52</v>
      </c>
      <c r="F15" t="str">
        <f t="shared" si="3"/>
        <v>10</v>
      </c>
      <c r="G15" t="s">
        <v>93</v>
      </c>
      <c r="H15" t="s">
        <v>344</v>
      </c>
      <c r="I15" t="str">
        <f t="shared" si="0"/>
        <v>0209011</v>
      </c>
      <c r="J15" t="str">
        <f t="shared" si="1"/>
        <v>gminy miejskiej</v>
      </c>
      <c r="K15" t="str">
        <f t="shared" si="2"/>
        <v>gmina miejska</v>
      </c>
      <c r="L15" t="s">
        <v>94</v>
      </c>
    </row>
    <row r="16" spans="1:26" x14ac:dyDescent="0.25">
      <c r="A16" t="s">
        <v>48</v>
      </c>
      <c r="B16" t="s">
        <v>92</v>
      </c>
      <c r="C16" t="s">
        <v>48</v>
      </c>
      <c r="D16" t="s">
        <v>71</v>
      </c>
      <c r="E16" t="s">
        <v>52</v>
      </c>
      <c r="F16" t="str">
        <f t="shared" si="3"/>
        <v>20</v>
      </c>
      <c r="G16" t="s">
        <v>95</v>
      </c>
      <c r="H16" t="s">
        <v>344</v>
      </c>
      <c r="I16" t="str">
        <f t="shared" si="0"/>
        <v>0209022</v>
      </c>
      <c r="J16" t="str">
        <f t="shared" si="1"/>
        <v>gminy wiejskiej</v>
      </c>
      <c r="K16" t="str">
        <f t="shared" si="2"/>
        <v>gmina wiejska</v>
      </c>
      <c r="L16" t="s">
        <v>94</v>
      </c>
    </row>
    <row r="17" spans="1:12" x14ac:dyDescent="0.25">
      <c r="A17" t="s">
        <v>48</v>
      </c>
      <c r="B17" t="s">
        <v>49</v>
      </c>
      <c r="C17" t="s">
        <v>48</v>
      </c>
      <c r="D17" t="s">
        <v>71</v>
      </c>
      <c r="E17" t="s">
        <v>52</v>
      </c>
      <c r="F17" t="str">
        <f t="shared" si="3"/>
        <v>20</v>
      </c>
      <c r="G17" t="s">
        <v>96</v>
      </c>
      <c r="H17" t="s">
        <v>96</v>
      </c>
      <c r="I17" t="str">
        <f t="shared" si="0"/>
        <v>0224022</v>
      </c>
      <c r="J17" t="str">
        <f t="shared" si="1"/>
        <v>gminy wiejskiej</v>
      </c>
      <c r="K17" t="str">
        <f t="shared" si="2"/>
        <v>gmina wiejska</v>
      </c>
      <c r="L17" t="s">
        <v>54</v>
      </c>
    </row>
    <row r="18" spans="1:12" x14ac:dyDescent="0.25">
      <c r="A18" t="s">
        <v>48</v>
      </c>
      <c r="B18" t="s">
        <v>97</v>
      </c>
      <c r="C18" t="s">
        <v>50</v>
      </c>
      <c r="D18" t="s">
        <v>71</v>
      </c>
      <c r="E18" t="s">
        <v>52</v>
      </c>
      <c r="F18" t="str">
        <f t="shared" si="3"/>
        <v>20</v>
      </c>
      <c r="G18" t="s">
        <v>98</v>
      </c>
      <c r="H18" t="s">
        <v>98</v>
      </c>
      <c r="I18" t="str">
        <f t="shared" si="0"/>
        <v>0213012</v>
      </c>
      <c r="J18" t="str">
        <f t="shared" si="1"/>
        <v>gminy wiejskiej</v>
      </c>
      <c r="K18" t="str">
        <f t="shared" si="2"/>
        <v>gmina wiejska</v>
      </c>
      <c r="L18" t="s">
        <v>99</v>
      </c>
    </row>
    <row r="19" spans="1:12" x14ac:dyDescent="0.25">
      <c r="A19" t="s">
        <v>48</v>
      </c>
      <c r="B19" t="s">
        <v>66</v>
      </c>
      <c r="C19" t="s">
        <v>100</v>
      </c>
      <c r="D19" t="s">
        <v>71</v>
      </c>
      <c r="E19" t="s">
        <v>52</v>
      </c>
      <c r="F19" t="str">
        <f t="shared" si="3"/>
        <v>20</v>
      </c>
      <c r="G19" t="s">
        <v>101</v>
      </c>
      <c r="H19" t="s">
        <v>101</v>
      </c>
      <c r="I19" t="str">
        <f t="shared" si="0"/>
        <v>0221042</v>
      </c>
      <c r="J19" t="str">
        <f t="shared" si="1"/>
        <v>gminy wiejskiej</v>
      </c>
      <c r="K19" t="str">
        <f t="shared" si="2"/>
        <v>gmina wiejska</v>
      </c>
      <c r="L19" t="s">
        <v>68</v>
      </c>
    </row>
    <row r="20" spans="1:12" x14ac:dyDescent="0.25">
      <c r="A20" t="s">
        <v>48</v>
      </c>
      <c r="B20" t="s">
        <v>102</v>
      </c>
      <c r="C20" t="s">
        <v>50</v>
      </c>
      <c r="D20" t="s">
        <v>71</v>
      </c>
      <c r="E20" t="s">
        <v>52</v>
      </c>
      <c r="F20" t="str">
        <f t="shared" si="3"/>
        <v>20</v>
      </c>
      <c r="G20" t="s">
        <v>103</v>
      </c>
      <c r="H20" t="s">
        <v>103</v>
      </c>
      <c r="I20" t="str">
        <f t="shared" si="0"/>
        <v>0223012</v>
      </c>
      <c r="J20" t="str">
        <f t="shared" si="1"/>
        <v>gminy wiejskiej</v>
      </c>
      <c r="K20" t="str">
        <f t="shared" si="2"/>
        <v>gmina wiejska</v>
      </c>
      <c r="L20" t="s">
        <v>104</v>
      </c>
    </row>
    <row r="21" spans="1:12" x14ac:dyDescent="0.25">
      <c r="A21" t="s">
        <v>48</v>
      </c>
      <c r="B21" t="s">
        <v>102</v>
      </c>
      <c r="C21" t="s">
        <v>48</v>
      </c>
      <c r="D21" t="s">
        <v>71</v>
      </c>
      <c r="E21" t="s">
        <v>52</v>
      </c>
      <c r="F21" t="str">
        <f t="shared" si="3"/>
        <v>20</v>
      </c>
      <c r="G21" t="s">
        <v>105</v>
      </c>
      <c r="H21" t="s">
        <v>105</v>
      </c>
      <c r="I21" t="str">
        <f t="shared" si="0"/>
        <v>0223022</v>
      </c>
      <c r="J21" t="str">
        <f t="shared" si="1"/>
        <v>gminy wiejskiej</v>
      </c>
      <c r="K21" t="str">
        <f t="shared" si="2"/>
        <v>gmina wiejska</v>
      </c>
      <c r="L21" t="s">
        <v>104</v>
      </c>
    </row>
    <row r="22" spans="1:12" x14ac:dyDescent="0.25">
      <c r="A22" t="s">
        <v>48</v>
      </c>
      <c r="B22" t="s">
        <v>106</v>
      </c>
      <c r="C22" t="s">
        <v>63</v>
      </c>
      <c r="D22" t="s">
        <v>71</v>
      </c>
      <c r="E22" t="s">
        <v>52</v>
      </c>
      <c r="F22" t="str">
        <f t="shared" si="3"/>
        <v>20</v>
      </c>
      <c r="G22" t="s">
        <v>107</v>
      </c>
      <c r="H22" t="s">
        <v>107</v>
      </c>
      <c r="I22" t="str">
        <f t="shared" si="0"/>
        <v>0219032</v>
      </c>
      <c r="J22" t="str">
        <f t="shared" si="1"/>
        <v>gminy wiejskiej</v>
      </c>
      <c r="K22" t="str">
        <f t="shared" si="2"/>
        <v>gmina wiejska</v>
      </c>
      <c r="L22" t="s">
        <v>108</v>
      </c>
    </row>
    <row r="23" spans="1:12" x14ac:dyDescent="0.25">
      <c r="A23" t="s">
        <v>48</v>
      </c>
      <c r="B23" t="s">
        <v>59</v>
      </c>
      <c r="C23" t="s">
        <v>63</v>
      </c>
      <c r="D23" t="s">
        <v>71</v>
      </c>
      <c r="E23" t="s">
        <v>52</v>
      </c>
      <c r="F23" t="str">
        <f t="shared" si="3"/>
        <v>20</v>
      </c>
      <c r="G23" t="s">
        <v>109</v>
      </c>
      <c r="H23" t="s">
        <v>109</v>
      </c>
      <c r="I23" t="str">
        <f t="shared" si="0"/>
        <v>0214032</v>
      </c>
      <c r="J23" t="str">
        <f t="shared" si="1"/>
        <v>gminy wiejskiej</v>
      </c>
      <c r="K23" t="str">
        <f t="shared" si="2"/>
        <v>gmina wiejska</v>
      </c>
      <c r="L23" t="s">
        <v>61</v>
      </c>
    </row>
    <row r="24" spans="1:12" x14ac:dyDescent="0.25">
      <c r="A24" t="s">
        <v>48</v>
      </c>
      <c r="B24" t="s">
        <v>74</v>
      </c>
      <c r="C24" t="s">
        <v>74</v>
      </c>
      <c r="D24" t="s">
        <v>52</v>
      </c>
      <c r="E24" t="s">
        <v>52</v>
      </c>
      <c r="F24" t="str">
        <f t="shared" si="3"/>
        <v>00</v>
      </c>
      <c r="G24" t="s">
        <v>110</v>
      </c>
      <c r="H24" t="s">
        <v>358</v>
      </c>
      <c r="I24" t="str">
        <f t="shared" si="0"/>
        <v>0200000</v>
      </c>
      <c r="J24" t="str">
        <f t="shared" si="1"/>
        <v>samorządowego województwa</v>
      </c>
      <c r="K24" t="str">
        <f t="shared" si="2"/>
        <v>województwo samorządowe</v>
      </c>
    </row>
    <row r="25" spans="1:12" x14ac:dyDescent="0.25">
      <c r="A25" t="s">
        <v>48</v>
      </c>
      <c r="B25" t="s">
        <v>112</v>
      </c>
      <c r="C25" t="s">
        <v>48</v>
      </c>
      <c r="D25" t="s">
        <v>71</v>
      </c>
      <c r="E25" t="s">
        <v>52</v>
      </c>
      <c r="F25" t="str">
        <f t="shared" si="3"/>
        <v>20</v>
      </c>
      <c r="G25" t="s">
        <v>113</v>
      </c>
      <c r="H25" t="s">
        <v>113</v>
      </c>
      <c r="I25" t="str">
        <f t="shared" si="0"/>
        <v>0215022</v>
      </c>
      <c r="J25" t="str">
        <f t="shared" si="1"/>
        <v>gminy wiejskiej</v>
      </c>
      <c r="K25" t="str">
        <f t="shared" si="2"/>
        <v>gmina wiejska</v>
      </c>
      <c r="L25" t="s">
        <v>114</v>
      </c>
    </row>
    <row r="26" spans="1:12" x14ac:dyDescent="0.25">
      <c r="A26" t="s">
        <v>48</v>
      </c>
      <c r="B26" t="s">
        <v>85</v>
      </c>
      <c r="C26" t="s">
        <v>50</v>
      </c>
      <c r="D26" t="s">
        <v>55</v>
      </c>
      <c r="E26" t="s">
        <v>52</v>
      </c>
      <c r="F26" t="str">
        <f t="shared" si="3"/>
        <v>10</v>
      </c>
      <c r="G26" t="s">
        <v>115</v>
      </c>
      <c r="H26" t="s">
        <v>115</v>
      </c>
      <c r="I26" t="str">
        <f t="shared" si="0"/>
        <v>0208011</v>
      </c>
      <c r="J26" t="str">
        <f t="shared" si="1"/>
        <v>gminy miejskiej</v>
      </c>
      <c r="K26" t="str">
        <f t="shared" si="2"/>
        <v>gmina miejska</v>
      </c>
      <c r="L26" t="s">
        <v>88</v>
      </c>
    </row>
    <row r="27" spans="1:12" x14ac:dyDescent="0.25">
      <c r="A27" t="s">
        <v>48</v>
      </c>
      <c r="B27" t="s">
        <v>59</v>
      </c>
      <c r="C27" t="s">
        <v>100</v>
      </c>
      <c r="D27" t="s">
        <v>71</v>
      </c>
      <c r="E27" t="s">
        <v>52</v>
      </c>
      <c r="F27" t="str">
        <f t="shared" si="3"/>
        <v>20</v>
      </c>
      <c r="G27" t="s">
        <v>116</v>
      </c>
      <c r="H27" t="s">
        <v>116</v>
      </c>
      <c r="I27" t="str">
        <f t="shared" si="0"/>
        <v>0214042</v>
      </c>
      <c r="J27" t="str">
        <f t="shared" si="1"/>
        <v>gminy wiejskiej</v>
      </c>
      <c r="K27" t="str">
        <f t="shared" si="2"/>
        <v>gmina wiejska</v>
      </c>
      <c r="L27" t="s">
        <v>61</v>
      </c>
    </row>
    <row r="28" spans="1:12" x14ac:dyDescent="0.25">
      <c r="A28" t="s">
        <v>48</v>
      </c>
      <c r="B28" t="s">
        <v>48</v>
      </c>
      <c r="C28" t="s">
        <v>74</v>
      </c>
      <c r="D28" t="s">
        <v>52</v>
      </c>
      <c r="E28" t="s">
        <v>55</v>
      </c>
      <c r="F28" t="str">
        <f t="shared" si="3"/>
        <v>01</v>
      </c>
      <c r="G28" t="s">
        <v>58</v>
      </c>
      <c r="H28" t="s">
        <v>359</v>
      </c>
      <c r="I28" t="str">
        <f t="shared" si="0"/>
        <v>0202000</v>
      </c>
      <c r="J28" t="str">
        <f t="shared" si="1"/>
        <v>powiatu</v>
      </c>
      <c r="K28" t="str">
        <f t="shared" si="2"/>
        <v>powiat</v>
      </c>
    </row>
    <row r="29" spans="1:12" x14ac:dyDescent="0.25">
      <c r="A29" t="s">
        <v>48</v>
      </c>
      <c r="B29" t="s">
        <v>48</v>
      </c>
      <c r="C29" t="s">
        <v>48</v>
      </c>
      <c r="D29" t="s">
        <v>55</v>
      </c>
      <c r="E29" t="s">
        <v>52</v>
      </c>
      <c r="F29" t="str">
        <f t="shared" si="3"/>
        <v>10</v>
      </c>
      <c r="G29" t="s">
        <v>117</v>
      </c>
      <c r="H29" t="s">
        <v>345</v>
      </c>
      <c r="I29" t="str">
        <f t="shared" si="0"/>
        <v>0202021</v>
      </c>
      <c r="J29" t="str">
        <f t="shared" si="1"/>
        <v>gminy miejskiej</v>
      </c>
      <c r="K29" t="str">
        <f t="shared" si="2"/>
        <v>gmina miejska</v>
      </c>
      <c r="L29" t="s">
        <v>58</v>
      </c>
    </row>
    <row r="30" spans="1:12" x14ac:dyDescent="0.25">
      <c r="A30" t="s">
        <v>48</v>
      </c>
      <c r="B30" t="s">
        <v>48</v>
      </c>
      <c r="C30" t="s">
        <v>76</v>
      </c>
      <c r="D30" t="s">
        <v>71</v>
      </c>
      <c r="E30" t="s">
        <v>52</v>
      </c>
      <c r="F30" t="str">
        <f t="shared" si="3"/>
        <v>20</v>
      </c>
      <c r="G30" t="s">
        <v>118</v>
      </c>
      <c r="H30" t="s">
        <v>345</v>
      </c>
      <c r="I30" t="str">
        <f t="shared" si="0"/>
        <v>0202052</v>
      </c>
      <c r="J30" t="str">
        <f t="shared" si="1"/>
        <v>gminy wiejskiej</v>
      </c>
      <c r="K30" t="str">
        <f t="shared" si="2"/>
        <v>gmina wiejska</v>
      </c>
      <c r="L30" t="s">
        <v>58</v>
      </c>
    </row>
    <row r="31" spans="1:12" x14ac:dyDescent="0.25">
      <c r="A31" t="s">
        <v>48</v>
      </c>
      <c r="B31" t="s">
        <v>89</v>
      </c>
      <c r="C31" t="s">
        <v>48</v>
      </c>
      <c r="D31" t="s">
        <v>71</v>
      </c>
      <c r="E31" t="s">
        <v>52</v>
      </c>
      <c r="F31" t="str">
        <f t="shared" si="3"/>
        <v>20</v>
      </c>
      <c r="G31" t="s">
        <v>119</v>
      </c>
      <c r="H31" t="s">
        <v>119</v>
      </c>
      <c r="I31" t="str">
        <f t="shared" si="0"/>
        <v>0216022</v>
      </c>
      <c r="J31" t="str">
        <f t="shared" si="1"/>
        <v>gminy wiejskiej</v>
      </c>
      <c r="K31" t="str">
        <f t="shared" si="2"/>
        <v>gmina wiejska</v>
      </c>
      <c r="L31" t="s">
        <v>91</v>
      </c>
    </row>
    <row r="32" spans="1:12" x14ac:dyDescent="0.25">
      <c r="A32" t="s">
        <v>48</v>
      </c>
      <c r="B32" t="s">
        <v>63</v>
      </c>
      <c r="C32" t="s">
        <v>74</v>
      </c>
      <c r="D32" t="s">
        <v>52</v>
      </c>
      <c r="E32" t="s">
        <v>55</v>
      </c>
      <c r="F32" t="str">
        <f t="shared" si="3"/>
        <v>01</v>
      </c>
      <c r="G32" t="s">
        <v>120</v>
      </c>
      <c r="H32" t="s">
        <v>360</v>
      </c>
      <c r="I32" t="str">
        <f t="shared" si="0"/>
        <v>0203000</v>
      </c>
      <c r="J32" t="str">
        <f t="shared" si="1"/>
        <v>powiatu</v>
      </c>
      <c r="K32" t="str">
        <f t="shared" si="2"/>
        <v>powiat</v>
      </c>
    </row>
    <row r="33" spans="1:12" x14ac:dyDescent="0.25">
      <c r="A33" t="s">
        <v>48</v>
      </c>
      <c r="B33" t="s">
        <v>63</v>
      </c>
      <c r="C33" t="s">
        <v>50</v>
      </c>
      <c r="D33" t="s">
        <v>55</v>
      </c>
      <c r="E33" t="s">
        <v>52</v>
      </c>
      <c r="F33" t="str">
        <f t="shared" si="3"/>
        <v>10</v>
      </c>
      <c r="G33" t="s">
        <v>121</v>
      </c>
      <c r="H33" t="s">
        <v>346</v>
      </c>
      <c r="I33" t="str">
        <f t="shared" si="0"/>
        <v>0203011</v>
      </c>
      <c r="J33" t="str">
        <f t="shared" si="1"/>
        <v>gminy miejskiej</v>
      </c>
      <c r="K33" t="str">
        <f t="shared" si="2"/>
        <v>gmina miejska</v>
      </c>
      <c r="L33" t="s">
        <v>120</v>
      </c>
    </row>
    <row r="34" spans="1:12" x14ac:dyDescent="0.25">
      <c r="A34" t="s">
        <v>48</v>
      </c>
      <c r="B34" t="s">
        <v>63</v>
      </c>
      <c r="C34" t="s">
        <v>48</v>
      </c>
      <c r="D34" t="s">
        <v>71</v>
      </c>
      <c r="E34" t="s">
        <v>52</v>
      </c>
      <c r="F34" t="str">
        <f t="shared" si="3"/>
        <v>20</v>
      </c>
      <c r="G34" t="s">
        <v>122</v>
      </c>
      <c r="H34" t="s">
        <v>346</v>
      </c>
      <c r="I34" t="str">
        <f t="shared" si="0"/>
        <v>0203022</v>
      </c>
      <c r="J34" t="str">
        <f t="shared" si="1"/>
        <v>gminy wiejskiej</v>
      </c>
      <c r="K34" t="str">
        <f t="shared" si="2"/>
        <v>gmina wiejska</v>
      </c>
      <c r="L34" t="s">
        <v>120</v>
      </c>
    </row>
    <row r="35" spans="1:12" x14ac:dyDescent="0.25">
      <c r="A35" t="s">
        <v>48</v>
      </c>
      <c r="B35" t="s">
        <v>66</v>
      </c>
      <c r="C35" t="s">
        <v>76</v>
      </c>
      <c r="D35" t="s">
        <v>51</v>
      </c>
      <c r="E35" t="s">
        <v>52</v>
      </c>
      <c r="F35" t="str">
        <f t="shared" si="3"/>
        <v>30</v>
      </c>
      <c r="G35" t="s">
        <v>123</v>
      </c>
      <c r="H35" t="s">
        <v>123</v>
      </c>
      <c r="I35" t="str">
        <f t="shared" si="0"/>
        <v>0221053</v>
      </c>
      <c r="J35" t="str">
        <f t="shared" si="1"/>
        <v>gminy miejsko-wiejskiej</v>
      </c>
      <c r="K35" t="str">
        <f t="shared" si="2"/>
        <v>gmina miejsko-wiejska</v>
      </c>
      <c r="L35" t="s">
        <v>68</v>
      </c>
    </row>
    <row r="36" spans="1:12" x14ac:dyDescent="0.25">
      <c r="A36" t="s">
        <v>48</v>
      </c>
      <c r="B36" t="s">
        <v>100</v>
      </c>
      <c r="C36" t="s">
        <v>50</v>
      </c>
      <c r="D36" t="s">
        <v>51</v>
      </c>
      <c r="E36" t="s">
        <v>52</v>
      </c>
      <c r="F36" t="str">
        <f t="shared" si="3"/>
        <v>30</v>
      </c>
      <c r="G36" t="s">
        <v>124</v>
      </c>
      <c r="H36" t="s">
        <v>124</v>
      </c>
      <c r="I36" t="str">
        <f t="shared" si="0"/>
        <v>0204013</v>
      </c>
      <c r="J36" t="str">
        <f t="shared" si="1"/>
        <v>gminy miejsko-wiejskiej</v>
      </c>
      <c r="K36" t="str">
        <f t="shared" si="2"/>
        <v>gmina miejsko-wiejska</v>
      </c>
      <c r="L36" t="s">
        <v>125</v>
      </c>
    </row>
    <row r="37" spans="1:12" x14ac:dyDescent="0.25">
      <c r="A37" t="s">
        <v>48</v>
      </c>
      <c r="B37" t="s">
        <v>100</v>
      </c>
      <c r="C37" t="s">
        <v>74</v>
      </c>
      <c r="D37" t="s">
        <v>52</v>
      </c>
      <c r="E37" t="s">
        <v>55</v>
      </c>
      <c r="F37" t="str">
        <f t="shared" si="3"/>
        <v>01</v>
      </c>
      <c r="G37" t="s">
        <v>125</v>
      </c>
      <c r="H37" t="s">
        <v>361</v>
      </c>
      <c r="I37" t="str">
        <f t="shared" si="0"/>
        <v>0204000</v>
      </c>
      <c r="J37" t="str">
        <f t="shared" si="1"/>
        <v>powiatu</v>
      </c>
      <c r="K37" t="str">
        <f t="shared" si="2"/>
        <v>powiat</v>
      </c>
    </row>
    <row r="38" spans="1:12" x14ac:dyDescent="0.25">
      <c r="A38" t="s">
        <v>48</v>
      </c>
      <c r="B38" t="s">
        <v>89</v>
      </c>
      <c r="C38" t="s">
        <v>63</v>
      </c>
      <c r="D38" t="s">
        <v>71</v>
      </c>
      <c r="E38" t="s">
        <v>52</v>
      </c>
      <c r="F38" t="str">
        <f t="shared" si="3"/>
        <v>20</v>
      </c>
      <c r="G38" t="s">
        <v>126</v>
      </c>
      <c r="H38" t="s">
        <v>126</v>
      </c>
      <c r="I38" t="str">
        <f t="shared" si="0"/>
        <v>0216032</v>
      </c>
      <c r="J38" t="str">
        <f t="shared" si="1"/>
        <v>gminy wiejskiej</v>
      </c>
      <c r="K38" t="str">
        <f t="shared" si="2"/>
        <v>gmina wiejska</v>
      </c>
      <c r="L38" t="s">
        <v>91</v>
      </c>
    </row>
    <row r="39" spans="1:12" x14ac:dyDescent="0.25">
      <c r="A39" t="s">
        <v>48</v>
      </c>
      <c r="B39" t="s">
        <v>50</v>
      </c>
      <c r="C39" t="s">
        <v>63</v>
      </c>
      <c r="D39" t="s">
        <v>71</v>
      </c>
      <c r="E39" t="s">
        <v>52</v>
      </c>
      <c r="F39" t="str">
        <f t="shared" si="3"/>
        <v>20</v>
      </c>
      <c r="G39" t="s">
        <v>127</v>
      </c>
      <c r="H39" t="s">
        <v>127</v>
      </c>
      <c r="I39" t="str">
        <f t="shared" si="0"/>
        <v>0201032</v>
      </c>
      <c r="J39" t="str">
        <f t="shared" si="1"/>
        <v>gminy wiejskiej</v>
      </c>
      <c r="K39" t="str">
        <f t="shared" si="2"/>
        <v>gmina wiejska</v>
      </c>
      <c r="L39" t="s">
        <v>70</v>
      </c>
    </row>
    <row r="40" spans="1:12" x14ac:dyDescent="0.25">
      <c r="A40" t="s">
        <v>48</v>
      </c>
      <c r="B40" t="s">
        <v>128</v>
      </c>
      <c r="C40" t="s">
        <v>50</v>
      </c>
      <c r="D40" t="s">
        <v>51</v>
      </c>
      <c r="E40" t="s">
        <v>52</v>
      </c>
      <c r="F40" t="str">
        <f t="shared" si="3"/>
        <v>30</v>
      </c>
      <c r="G40" t="s">
        <v>129</v>
      </c>
      <c r="H40" t="s">
        <v>129</v>
      </c>
      <c r="I40" t="str">
        <f t="shared" si="0"/>
        <v>0212013</v>
      </c>
      <c r="J40" t="str">
        <f t="shared" si="1"/>
        <v>gminy miejsko-wiejskiej</v>
      </c>
      <c r="K40" t="str">
        <f t="shared" si="2"/>
        <v>gmina miejsko-wiejska</v>
      </c>
      <c r="L40" t="s">
        <v>130</v>
      </c>
    </row>
    <row r="41" spans="1:12" x14ac:dyDescent="0.25">
      <c r="A41" t="s">
        <v>48</v>
      </c>
      <c r="B41" t="s">
        <v>86</v>
      </c>
      <c r="C41" t="s">
        <v>76</v>
      </c>
      <c r="D41" t="s">
        <v>71</v>
      </c>
      <c r="E41" t="s">
        <v>52</v>
      </c>
      <c r="F41" t="str">
        <f t="shared" si="3"/>
        <v>20</v>
      </c>
      <c r="G41" t="s">
        <v>131</v>
      </c>
      <c r="H41" t="s">
        <v>131</v>
      </c>
      <c r="I41" t="str">
        <f t="shared" si="0"/>
        <v>0206052</v>
      </c>
      <c r="J41" t="str">
        <f t="shared" si="1"/>
        <v>gminy wiejskiej</v>
      </c>
      <c r="K41" t="str">
        <f t="shared" si="2"/>
        <v>gmina wiejska</v>
      </c>
      <c r="L41" t="s">
        <v>132</v>
      </c>
    </row>
    <row r="42" spans="1:12" x14ac:dyDescent="0.25">
      <c r="A42" t="s">
        <v>48</v>
      </c>
      <c r="B42" t="s">
        <v>76</v>
      </c>
      <c r="C42" t="s">
        <v>50</v>
      </c>
      <c r="D42" t="s">
        <v>55</v>
      </c>
      <c r="E42" t="s">
        <v>52</v>
      </c>
      <c r="F42" t="str">
        <f t="shared" si="3"/>
        <v>10</v>
      </c>
      <c r="G42" t="s">
        <v>133</v>
      </c>
      <c r="H42" t="s">
        <v>133</v>
      </c>
      <c r="I42" t="str">
        <f t="shared" si="0"/>
        <v>0205011</v>
      </c>
      <c r="J42" t="str">
        <f t="shared" si="1"/>
        <v>gminy miejskiej</v>
      </c>
      <c r="K42" t="str">
        <f t="shared" si="2"/>
        <v>gmina miejska</v>
      </c>
      <c r="L42" t="s">
        <v>78</v>
      </c>
    </row>
    <row r="43" spans="1:12" x14ac:dyDescent="0.25">
      <c r="A43" t="s">
        <v>48</v>
      </c>
      <c r="B43" t="s">
        <v>76</v>
      </c>
      <c r="C43" t="s">
        <v>74</v>
      </c>
      <c r="D43" t="s">
        <v>52</v>
      </c>
      <c r="E43" t="s">
        <v>55</v>
      </c>
      <c r="F43" t="str">
        <f t="shared" si="3"/>
        <v>01</v>
      </c>
      <c r="G43" t="s">
        <v>78</v>
      </c>
      <c r="H43" t="s">
        <v>362</v>
      </c>
      <c r="I43" t="str">
        <f t="shared" si="0"/>
        <v>0205000</v>
      </c>
      <c r="J43" t="str">
        <f t="shared" si="1"/>
        <v>powiatu</v>
      </c>
      <c r="K43" t="str">
        <f t="shared" si="2"/>
        <v>powiat</v>
      </c>
    </row>
    <row r="44" spans="1:12" x14ac:dyDescent="0.25">
      <c r="A44" t="s">
        <v>48</v>
      </c>
      <c r="B44" t="s">
        <v>106</v>
      </c>
      <c r="C44" t="s">
        <v>100</v>
      </c>
      <c r="D44" t="s">
        <v>51</v>
      </c>
      <c r="E44" t="s">
        <v>52</v>
      </c>
      <c r="F44" t="str">
        <f t="shared" si="3"/>
        <v>30</v>
      </c>
      <c r="G44" t="s">
        <v>134</v>
      </c>
      <c r="H44" t="s">
        <v>134</v>
      </c>
      <c r="I44" t="str">
        <f t="shared" si="0"/>
        <v>0219043</v>
      </c>
      <c r="J44" t="str">
        <f t="shared" si="1"/>
        <v>gminy miejsko-wiejskiej</v>
      </c>
      <c r="K44" t="str">
        <f t="shared" si="2"/>
        <v>gmina miejsko-wiejska</v>
      </c>
      <c r="L44" t="s">
        <v>108</v>
      </c>
    </row>
    <row r="45" spans="1:12" x14ac:dyDescent="0.25">
      <c r="A45" t="s">
        <v>48</v>
      </c>
      <c r="B45" t="s">
        <v>66</v>
      </c>
      <c r="C45" t="s">
        <v>48</v>
      </c>
      <c r="D45" t="s">
        <v>55</v>
      </c>
      <c r="E45" t="s">
        <v>52</v>
      </c>
      <c r="F45" t="str">
        <f t="shared" si="3"/>
        <v>10</v>
      </c>
      <c r="G45" t="s">
        <v>135</v>
      </c>
      <c r="H45" t="s">
        <v>135</v>
      </c>
      <c r="I45" t="str">
        <f t="shared" si="0"/>
        <v>0221021</v>
      </c>
      <c r="J45" t="str">
        <f t="shared" si="1"/>
        <v>gminy miejskiej</v>
      </c>
      <c r="K45" t="str">
        <f t="shared" si="2"/>
        <v>gmina miejska</v>
      </c>
      <c r="L45" t="s">
        <v>68</v>
      </c>
    </row>
    <row r="46" spans="1:12" x14ac:dyDescent="0.25">
      <c r="A46" t="s">
        <v>48</v>
      </c>
      <c r="B46" t="s">
        <v>112</v>
      </c>
      <c r="C46" t="s">
        <v>63</v>
      </c>
      <c r="D46" t="s">
        <v>51</v>
      </c>
      <c r="E46" t="s">
        <v>52</v>
      </c>
      <c r="F46" t="str">
        <f t="shared" si="3"/>
        <v>30</v>
      </c>
      <c r="G46" t="s">
        <v>136</v>
      </c>
      <c r="H46" t="s">
        <v>136</v>
      </c>
      <c r="I46" t="str">
        <f t="shared" si="0"/>
        <v>0215033</v>
      </c>
      <c r="J46" t="str">
        <f t="shared" si="1"/>
        <v>gminy miejsko-wiejskiej</v>
      </c>
      <c r="K46" t="str">
        <f t="shared" si="2"/>
        <v>gmina miejsko-wiejska</v>
      </c>
      <c r="L46" t="s">
        <v>114</v>
      </c>
    </row>
    <row r="47" spans="1:12" x14ac:dyDescent="0.25">
      <c r="A47" t="s">
        <v>48</v>
      </c>
      <c r="B47" t="s">
        <v>137</v>
      </c>
      <c r="C47" t="s">
        <v>74</v>
      </c>
      <c r="D47" t="s">
        <v>52</v>
      </c>
      <c r="E47" t="s">
        <v>71</v>
      </c>
      <c r="F47" t="str">
        <f t="shared" si="3"/>
        <v>02</v>
      </c>
      <c r="G47" t="s">
        <v>138</v>
      </c>
      <c r="H47" t="s">
        <v>138</v>
      </c>
      <c r="I47" t="str">
        <f t="shared" si="0"/>
        <v>0261000</v>
      </c>
      <c r="J47" t="str">
        <f t="shared" si="1"/>
        <v>miasta</v>
      </c>
      <c r="K47" t="str">
        <f t="shared" si="2"/>
        <v>miasto na prawach powiatu</v>
      </c>
      <c r="L47" t="s">
        <v>132</v>
      </c>
    </row>
    <row r="48" spans="1:12" x14ac:dyDescent="0.25">
      <c r="A48" t="s">
        <v>48</v>
      </c>
      <c r="B48" t="s">
        <v>100</v>
      </c>
      <c r="C48" t="s">
        <v>48</v>
      </c>
      <c r="D48" t="s">
        <v>71</v>
      </c>
      <c r="E48" t="s">
        <v>52</v>
      </c>
      <c r="F48" t="str">
        <f t="shared" si="3"/>
        <v>20</v>
      </c>
      <c r="G48" t="s">
        <v>140</v>
      </c>
      <c r="H48" t="s">
        <v>140</v>
      </c>
      <c r="I48" t="str">
        <f t="shared" si="0"/>
        <v>0204022</v>
      </c>
      <c r="J48" t="str">
        <f t="shared" si="1"/>
        <v>gminy wiejskiej</v>
      </c>
      <c r="K48" t="str">
        <f t="shared" si="2"/>
        <v>gmina wiejska</v>
      </c>
      <c r="L48" t="s">
        <v>125</v>
      </c>
    </row>
    <row r="49" spans="1:12" x14ac:dyDescent="0.25">
      <c r="A49" t="s">
        <v>48</v>
      </c>
      <c r="B49" t="s">
        <v>63</v>
      </c>
      <c r="C49" t="s">
        <v>63</v>
      </c>
      <c r="D49" t="s">
        <v>71</v>
      </c>
      <c r="E49" t="s">
        <v>52</v>
      </c>
      <c r="F49" t="str">
        <f t="shared" si="3"/>
        <v>20</v>
      </c>
      <c r="G49" t="s">
        <v>141</v>
      </c>
      <c r="H49" t="s">
        <v>141</v>
      </c>
      <c r="I49" t="str">
        <f t="shared" si="0"/>
        <v>0203032</v>
      </c>
      <c r="J49" t="str">
        <f t="shared" si="1"/>
        <v>gminy wiejskiej</v>
      </c>
      <c r="K49" t="str">
        <f t="shared" si="2"/>
        <v>gmina wiejska</v>
      </c>
      <c r="L49" t="s">
        <v>120</v>
      </c>
    </row>
    <row r="50" spans="1:12" x14ac:dyDescent="0.25">
      <c r="A50" t="s">
        <v>48</v>
      </c>
      <c r="B50" t="s">
        <v>86</v>
      </c>
      <c r="C50" t="s">
        <v>86</v>
      </c>
      <c r="D50" t="s">
        <v>71</v>
      </c>
      <c r="E50" t="s">
        <v>52</v>
      </c>
      <c r="F50" t="str">
        <f t="shared" si="3"/>
        <v>20</v>
      </c>
      <c r="G50" t="s">
        <v>142</v>
      </c>
      <c r="H50" t="s">
        <v>142</v>
      </c>
      <c r="I50" t="str">
        <f t="shared" si="0"/>
        <v>0206062</v>
      </c>
      <c r="J50" t="str">
        <f t="shared" si="1"/>
        <v>gminy wiejskiej</v>
      </c>
      <c r="K50" t="str">
        <f t="shared" si="2"/>
        <v>gmina wiejska</v>
      </c>
      <c r="L50" t="s">
        <v>132</v>
      </c>
    </row>
    <row r="51" spans="1:12" x14ac:dyDescent="0.25">
      <c r="A51" t="s">
        <v>48</v>
      </c>
      <c r="B51" t="s">
        <v>102</v>
      </c>
      <c r="C51" t="s">
        <v>63</v>
      </c>
      <c r="D51" t="s">
        <v>71</v>
      </c>
      <c r="E51" t="s">
        <v>52</v>
      </c>
      <c r="F51" t="str">
        <f t="shared" si="3"/>
        <v>20</v>
      </c>
      <c r="G51" t="s">
        <v>143</v>
      </c>
      <c r="H51" t="s">
        <v>143</v>
      </c>
      <c r="I51" t="str">
        <f t="shared" si="0"/>
        <v>0223032</v>
      </c>
      <c r="J51" t="str">
        <f t="shared" si="1"/>
        <v>gminy wiejskiej</v>
      </c>
      <c r="K51" t="str">
        <f t="shared" si="2"/>
        <v>gmina wiejska</v>
      </c>
      <c r="L51" t="s">
        <v>104</v>
      </c>
    </row>
    <row r="52" spans="1:12" x14ac:dyDescent="0.25">
      <c r="A52" t="s">
        <v>48</v>
      </c>
      <c r="B52" t="s">
        <v>49</v>
      </c>
      <c r="C52" t="s">
        <v>63</v>
      </c>
      <c r="D52" t="s">
        <v>51</v>
      </c>
      <c r="E52" t="s">
        <v>52</v>
      </c>
      <c r="F52" t="str">
        <f t="shared" si="3"/>
        <v>30</v>
      </c>
      <c r="G52" t="s">
        <v>144</v>
      </c>
      <c r="H52" t="s">
        <v>144</v>
      </c>
      <c r="I52" t="str">
        <f t="shared" si="0"/>
        <v>0224033</v>
      </c>
      <c r="J52" t="str">
        <f t="shared" si="1"/>
        <v>gminy miejsko-wiejskiej</v>
      </c>
      <c r="K52" t="str">
        <f t="shared" si="2"/>
        <v>gmina miejsko-wiejska</v>
      </c>
      <c r="L52" t="s">
        <v>54</v>
      </c>
    </row>
    <row r="53" spans="1:12" x14ac:dyDescent="0.25">
      <c r="A53" t="s">
        <v>48</v>
      </c>
      <c r="B53" t="s">
        <v>145</v>
      </c>
      <c r="C53" t="s">
        <v>50</v>
      </c>
      <c r="D53" t="s">
        <v>55</v>
      </c>
      <c r="E53" t="s">
        <v>52</v>
      </c>
      <c r="F53" t="str">
        <f t="shared" si="3"/>
        <v>10</v>
      </c>
      <c r="G53" t="s">
        <v>146</v>
      </c>
      <c r="H53" t="s">
        <v>347</v>
      </c>
      <c r="I53" t="str">
        <f t="shared" si="0"/>
        <v>0207011</v>
      </c>
      <c r="J53" t="str">
        <f t="shared" si="1"/>
        <v>gminy miejskiej</v>
      </c>
      <c r="K53" t="str">
        <f t="shared" si="2"/>
        <v>gmina miejska</v>
      </c>
      <c r="L53" t="s">
        <v>147</v>
      </c>
    </row>
    <row r="54" spans="1:12" x14ac:dyDescent="0.25">
      <c r="A54" t="s">
        <v>48</v>
      </c>
      <c r="B54" t="s">
        <v>145</v>
      </c>
      <c r="C54" t="s">
        <v>48</v>
      </c>
      <c r="D54" t="s">
        <v>71</v>
      </c>
      <c r="E54" t="s">
        <v>52</v>
      </c>
      <c r="F54" t="str">
        <f t="shared" si="3"/>
        <v>20</v>
      </c>
      <c r="G54" t="s">
        <v>148</v>
      </c>
      <c r="H54" t="s">
        <v>347</v>
      </c>
      <c r="I54" t="str">
        <f t="shared" si="0"/>
        <v>0207022</v>
      </c>
      <c r="J54" t="str">
        <f t="shared" si="1"/>
        <v>gminy wiejskiej</v>
      </c>
      <c r="K54" t="str">
        <f t="shared" si="2"/>
        <v>gmina wiejska</v>
      </c>
      <c r="L54" t="s">
        <v>147</v>
      </c>
    </row>
    <row r="55" spans="1:12" x14ac:dyDescent="0.25">
      <c r="A55" t="s">
        <v>48</v>
      </c>
      <c r="B55" t="s">
        <v>145</v>
      </c>
      <c r="C55" t="s">
        <v>74</v>
      </c>
      <c r="D55" t="s">
        <v>52</v>
      </c>
      <c r="E55" t="s">
        <v>55</v>
      </c>
      <c r="F55" t="str">
        <f t="shared" si="3"/>
        <v>01</v>
      </c>
      <c r="G55" t="s">
        <v>147</v>
      </c>
      <c r="H55" t="s">
        <v>363</v>
      </c>
      <c r="I55" t="str">
        <f t="shared" si="0"/>
        <v>0207000</v>
      </c>
      <c r="J55" t="str">
        <f t="shared" si="1"/>
        <v>powiatu</v>
      </c>
      <c r="K55" t="str">
        <f t="shared" si="2"/>
        <v>powiat</v>
      </c>
    </row>
    <row r="56" spans="1:12" x14ac:dyDescent="0.25">
      <c r="A56" t="s">
        <v>48</v>
      </c>
      <c r="B56" t="s">
        <v>86</v>
      </c>
      <c r="C56" t="s">
        <v>74</v>
      </c>
      <c r="D56" t="s">
        <v>52</v>
      </c>
      <c r="E56" t="s">
        <v>55</v>
      </c>
      <c r="F56" t="str">
        <f t="shared" si="3"/>
        <v>01</v>
      </c>
      <c r="G56" t="s">
        <v>132</v>
      </c>
      <c r="H56" t="s">
        <v>364</v>
      </c>
      <c r="I56" t="str">
        <f t="shared" si="0"/>
        <v>0206000</v>
      </c>
      <c r="J56" t="str">
        <f t="shared" si="1"/>
        <v>powiatu</v>
      </c>
      <c r="K56" t="str">
        <f t="shared" si="2"/>
        <v>powiat</v>
      </c>
    </row>
    <row r="57" spans="1:12" x14ac:dyDescent="0.25">
      <c r="A57" t="s">
        <v>48</v>
      </c>
      <c r="B57" t="s">
        <v>86</v>
      </c>
      <c r="C57" t="s">
        <v>50</v>
      </c>
      <c r="D57" t="s">
        <v>55</v>
      </c>
      <c r="E57" t="s">
        <v>52</v>
      </c>
      <c r="F57" t="str">
        <f t="shared" si="3"/>
        <v>10</v>
      </c>
      <c r="G57" t="s">
        <v>149</v>
      </c>
      <c r="H57" t="s">
        <v>149</v>
      </c>
      <c r="I57" t="str">
        <f t="shared" si="0"/>
        <v>0206011</v>
      </c>
      <c r="J57" t="str">
        <f t="shared" si="1"/>
        <v>gminy miejskiej</v>
      </c>
      <c r="K57" t="str">
        <f t="shared" si="2"/>
        <v>gmina miejska</v>
      </c>
      <c r="L57" t="s">
        <v>132</v>
      </c>
    </row>
    <row r="58" spans="1:12" x14ac:dyDescent="0.25">
      <c r="A58" t="s">
        <v>48</v>
      </c>
      <c r="B58" t="s">
        <v>102</v>
      </c>
      <c r="C58" t="s">
        <v>100</v>
      </c>
      <c r="D58" t="s">
        <v>51</v>
      </c>
      <c r="E58" t="s">
        <v>52</v>
      </c>
      <c r="F58" t="str">
        <f t="shared" si="3"/>
        <v>30</v>
      </c>
      <c r="G58" t="s">
        <v>150</v>
      </c>
      <c r="H58" t="s">
        <v>150</v>
      </c>
      <c r="I58" t="str">
        <f t="shared" si="0"/>
        <v>0223043</v>
      </c>
      <c r="J58" t="str">
        <f t="shared" si="1"/>
        <v>gminy miejsko-wiejskiej</v>
      </c>
      <c r="K58" t="str">
        <f t="shared" si="2"/>
        <v>gmina miejsko-wiejska</v>
      </c>
      <c r="L58" t="s">
        <v>104</v>
      </c>
    </row>
    <row r="59" spans="1:12" x14ac:dyDescent="0.25">
      <c r="A59" t="s">
        <v>48</v>
      </c>
      <c r="B59" t="s">
        <v>85</v>
      </c>
      <c r="C59" t="s">
        <v>74</v>
      </c>
      <c r="D59" t="s">
        <v>52</v>
      </c>
      <c r="E59" t="s">
        <v>55</v>
      </c>
      <c r="F59" t="str">
        <f t="shared" si="3"/>
        <v>01</v>
      </c>
      <c r="G59" t="s">
        <v>88</v>
      </c>
      <c r="H59" t="s">
        <v>365</v>
      </c>
      <c r="I59" t="str">
        <f t="shared" si="0"/>
        <v>0208000</v>
      </c>
      <c r="J59" t="str">
        <f t="shared" si="1"/>
        <v>powiatu</v>
      </c>
      <c r="K59" t="str">
        <f t="shared" si="2"/>
        <v>powiat</v>
      </c>
    </row>
    <row r="60" spans="1:12" x14ac:dyDescent="0.25">
      <c r="A60" t="s">
        <v>48</v>
      </c>
      <c r="B60" t="s">
        <v>85</v>
      </c>
      <c r="C60" t="s">
        <v>48</v>
      </c>
      <c r="D60" t="s">
        <v>55</v>
      </c>
      <c r="E60" t="s">
        <v>52</v>
      </c>
      <c r="F60" t="str">
        <f t="shared" si="3"/>
        <v>10</v>
      </c>
      <c r="G60" t="s">
        <v>151</v>
      </c>
      <c r="H60" t="s">
        <v>348</v>
      </c>
      <c r="I60" t="str">
        <f t="shared" si="0"/>
        <v>0208021</v>
      </c>
      <c r="J60" t="str">
        <f t="shared" si="1"/>
        <v>gminy miejskiej</v>
      </c>
      <c r="K60" t="str">
        <f t="shared" si="2"/>
        <v>gmina miejska</v>
      </c>
      <c r="L60" t="s">
        <v>88</v>
      </c>
    </row>
    <row r="61" spans="1:12" x14ac:dyDescent="0.25">
      <c r="A61" t="s">
        <v>48</v>
      </c>
      <c r="B61" t="s">
        <v>85</v>
      </c>
      <c r="C61" t="s">
        <v>145</v>
      </c>
      <c r="D61" t="s">
        <v>71</v>
      </c>
      <c r="E61" t="s">
        <v>52</v>
      </c>
      <c r="F61" t="str">
        <f t="shared" si="3"/>
        <v>20</v>
      </c>
      <c r="G61" t="s">
        <v>152</v>
      </c>
      <c r="H61" t="s">
        <v>348</v>
      </c>
      <c r="I61" t="str">
        <f t="shared" si="0"/>
        <v>0208072</v>
      </c>
      <c r="J61" t="str">
        <f t="shared" si="1"/>
        <v>gminy wiejskiej</v>
      </c>
      <c r="K61" t="str">
        <f t="shared" si="2"/>
        <v>gmina wiejska</v>
      </c>
      <c r="L61" t="s">
        <v>88</v>
      </c>
    </row>
    <row r="62" spans="1:12" x14ac:dyDescent="0.25">
      <c r="A62" t="s">
        <v>48</v>
      </c>
      <c r="B62" t="s">
        <v>102</v>
      </c>
      <c r="C62" t="s">
        <v>76</v>
      </c>
      <c r="D62" t="s">
        <v>71</v>
      </c>
      <c r="E62" t="s">
        <v>52</v>
      </c>
      <c r="F62" t="str">
        <f t="shared" si="3"/>
        <v>20</v>
      </c>
      <c r="G62" t="s">
        <v>153</v>
      </c>
      <c r="H62" t="s">
        <v>153</v>
      </c>
      <c r="I62" t="str">
        <f t="shared" si="0"/>
        <v>0223052</v>
      </c>
      <c r="J62" t="str">
        <f t="shared" si="1"/>
        <v>gminy wiejskiej</v>
      </c>
      <c r="K62" t="str">
        <f t="shared" si="2"/>
        <v>gmina wiejska</v>
      </c>
      <c r="L62" t="s">
        <v>104</v>
      </c>
    </row>
    <row r="63" spans="1:12" x14ac:dyDescent="0.25">
      <c r="A63" t="s">
        <v>48</v>
      </c>
      <c r="B63" t="s">
        <v>79</v>
      </c>
      <c r="C63" t="s">
        <v>48</v>
      </c>
      <c r="D63" t="s">
        <v>71</v>
      </c>
      <c r="E63" t="s">
        <v>52</v>
      </c>
      <c r="F63" t="str">
        <f t="shared" si="3"/>
        <v>20</v>
      </c>
      <c r="G63" t="s">
        <v>154</v>
      </c>
      <c r="H63" t="s">
        <v>154</v>
      </c>
      <c r="I63" t="str">
        <f t="shared" si="0"/>
        <v>0217022</v>
      </c>
      <c r="J63" t="str">
        <f t="shared" si="1"/>
        <v>gminy wiejskiej</v>
      </c>
      <c r="K63" t="str">
        <f t="shared" si="2"/>
        <v>gmina wiejska</v>
      </c>
      <c r="L63" t="s">
        <v>81</v>
      </c>
    </row>
    <row r="64" spans="1:12" x14ac:dyDescent="0.25">
      <c r="A64" t="s">
        <v>48</v>
      </c>
      <c r="B64" t="s">
        <v>155</v>
      </c>
      <c r="C64" t="s">
        <v>50</v>
      </c>
      <c r="D64" t="s">
        <v>71</v>
      </c>
      <c r="E64" t="s">
        <v>52</v>
      </c>
      <c r="F64" t="str">
        <f t="shared" si="3"/>
        <v>20</v>
      </c>
      <c r="G64" t="s">
        <v>156</v>
      </c>
      <c r="H64" t="s">
        <v>156</v>
      </c>
      <c r="I64" t="str">
        <f t="shared" si="0"/>
        <v>0218012</v>
      </c>
      <c r="J64" t="str">
        <f t="shared" si="1"/>
        <v>gminy wiejskiej</v>
      </c>
      <c r="K64" t="str">
        <f t="shared" si="2"/>
        <v>gmina wiejska</v>
      </c>
      <c r="L64" t="s">
        <v>157</v>
      </c>
    </row>
    <row r="65" spans="1:12" x14ac:dyDescent="0.25">
      <c r="A65" t="s">
        <v>48</v>
      </c>
      <c r="B65" t="s">
        <v>63</v>
      </c>
      <c r="C65" t="s">
        <v>100</v>
      </c>
      <c r="D65" t="s">
        <v>71</v>
      </c>
      <c r="E65" t="s">
        <v>52</v>
      </c>
      <c r="F65" t="str">
        <f t="shared" si="3"/>
        <v>20</v>
      </c>
      <c r="G65" t="s">
        <v>158</v>
      </c>
      <c r="H65" t="s">
        <v>158</v>
      </c>
      <c r="I65" t="str">
        <f t="shared" si="0"/>
        <v>0203042</v>
      </c>
      <c r="J65" t="str">
        <f t="shared" si="1"/>
        <v>gminy wiejskiej</v>
      </c>
      <c r="K65" t="str">
        <f t="shared" si="2"/>
        <v>gmina wiejska</v>
      </c>
      <c r="L65" t="s">
        <v>120</v>
      </c>
    </row>
    <row r="66" spans="1:12" x14ac:dyDescent="0.25">
      <c r="A66" t="s">
        <v>48</v>
      </c>
      <c r="B66" t="s">
        <v>86</v>
      </c>
      <c r="C66" t="s">
        <v>48</v>
      </c>
      <c r="D66" t="s">
        <v>55</v>
      </c>
      <c r="E66" t="s">
        <v>52</v>
      </c>
      <c r="F66" t="str">
        <f t="shared" si="3"/>
        <v>10</v>
      </c>
      <c r="G66" t="s">
        <v>159</v>
      </c>
      <c r="H66" t="s">
        <v>159</v>
      </c>
      <c r="I66" t="str">
        <f t="shared" ref="I66:I129" si="4">A66&amp;B66&amp;C66&amp;D66</f>
        <v>0206021</v>
      </c>
      <c r="J66" t="str">
        <f t="shared" ref="J66:J129" si="5">VLOOKUP($F66,$S$1:$T$9,2)</f>
        <v>gminy miejskiej</v>
      </c>
      <c r="K66" t="str">
        <f t="shared" ref="K66:K129" si="6">VLOOKUP($F66,$Y$1:$Z$9,2)</f>
        <v>gmina miejska</v>
      </c>
      <c r="L66" t="s">
        <v>132</v>
      </c>
    </row>
    <row r="67" spans="1:12" x14ac:dyDescent="0.25">
      <c r="A67" t="s">
        <v>48</v>
      </c>
      <c r="B67" t="s">
        <v>97</v>
      </c>
      <c r="C67" t="s">
        <v>48</v>
      </c>
      <c r="D67" t="s">
        <v>71</v>
      </c>
      <c r="E67" t="s">
        <v>52</v>
      </c>
      <c r="F67" t="str">
        <f t="shared" ref="F67:F130" si="7">D67&amp;E67</f>
        <v>20</v>
      </c>
      <c r="G67" t="s">
        <v>160</v>
      </c>
      <c r="H67" t="s">
        <v>160</v>
      </c>
      <c r="I67" t="str">
        <f t="shared" si="4"/>
        <v>0213022</v>
      </c>
      <c r="J67" t="str">
        <f t="shared" si="5"/>
        <v>gminy wiejskiej</v>
      </c>
      <c r="K67" t="str">
        <f t="shared" si="6"/>
        <v>gmina wiejska</v>
      </c>
      <c r="L67" t="s">
        <v>99</v>
      </c>
    </row>
    <row r="68" spans="1:12" x14ac:dyDescent="0.25">
      <c r="A68" t="s">
        <v>48</v>
      </c>
      <c r="B68" t="s">
        <v>92</v>
      </c>
      <c r="C68" t="s">
        <v>63</v>
      </c>
      <c r="D68" t="s">
        <v>71</v>
      </c>
      <c r="E68" t="s">
        <v>52</v>
      </c>
      <c r="F68" t="str">
        <f t="shared" si="7"/>
        <v>20</v>
      </c>
      <c r="G68" t="s">
        <v>161</v>
      </c>
      <c r="H68" t="s">
        <v>161</v>
      </c>
      <c r="I68" t="str">
        <f t="shared" si="4"/>
        <v>0209032</v>
      </c>
      <c r="J68" t="str">
        <f t="shared" si="5"/>
        <v>gminy wiejskiej</v>
      </c>
      <c r="K68" t="str">
        <f t="shared" si="6"/>
        <v>gmina wiejska</v>
      </c>
      <c r="L68" t="s">
        <v>94</v>
      </c>
    </row>
    <row r="69" spans="1:12" x14ac:dyDescent="0.25">
      <c r="A69" t="s">
        <v>48</v>
      </c>
      <c r="B69" t="s">
        <v>85</v>
      </c>
      <c r="C69" t="s">
        <v>63</v>
      </c>
      <c r="D69" t="s">
        <v>55</v>
      </c>
      <c r="E69" t="s">
        <v>52</v>
      </c>
      <c r="F69" t="str">
        <f t="shared" si="7"/>
        <v>10</v>
      </c>
      <c r="G69" t="s">
        <v>162</v>
      </c>
      <c r="H69" t="s">
        <v>162</v>
      </c>
      <c r="I69" t="str">
        <f t="shared" si="4"/>
        <v>0208031</v>
      </c>
      <c r="J69" t="str">
        <f t="shared" si="5"/>
        <v>gminy miejskiej</v>
      </c>
      <c r="K69" t="str">
        <f t="shared" si="6"/>
        <v>gmina miejska</v>
      </c>
      <c r="L69" t="s">
        <v>88</v>
      </c>
    </row>
    <row r="70" spans="1:12" x14ac:dyDescent="0.25">
      <c r="A70" t="s">
        <v>48</v>
      </c>
      <c r="B70" t="s">
        <v>92</v>
      </c>
      <c r="C70" t="s">
        <v>100</v>
      </c>
      <c r="D70" t="s">
        <v>71</v>
      </c>
      <c r="E70" t="s">
        <v>52</v>
      </c>
      <c r="F70" t="str">
        <f t="shared" si="7"/>
        <v>20</v>
      </c>
      <c r="G70" t="s">
        <v>163</v>
      </c>
      <c r="H70" t="s">
        <v>163</v>
      </c>
      <c r="I70" t="str">
        <f t="shared" si="4"/>
        <v>0209042</v>
      </c>
      <c r="J70" t="str">
        <f t="shared" si="5"/>
        <v>gminy wiejskiej</v>
      </c>
      <c r="K70" t="str">
        <f t="shared" si="6"/>
        <v>gmina wiejska</v>
      </c>
      <c r="L70" t="s">
        <v>94</v>
      </c>
    </row>
    <row r="71" spans="1:12" x14ac:dyDescent="0.25">
      <c r="A71" t="s">
        <v>48</v>
      </c>
      <c r="B71" t="s">
        <v>85</v>
      </c>
      <c r="C71" t="s">
        <v>85</v>
      </c>
      <c r="D71" t="s">
        <v>51</v>
      </c>
      <c r="E71" t="s">
        <v>52</v>
      </c>
      <c r="F71" t="str">
        <f t="shared" si="7"/>
        <v>30</v>
      </c>
      <c r="G71" t="s">
        <v>164</v>
      </c>
      <c r="H71" t="s">
        <v>164</v>
      </c>
      <c r="I71" t="str">
        <f t="shared" si="4"/>
        <v>0208083</v>
      </c>
      <c r="J71" t="str">
        <f t="shared" si="5"/>
        <v>gminy miejsko-wiejskiej</v>
      </c>
      <c r="K71" t="str">
        <f t="shared" si="6"/>
        <v>gmina miejsko-wiejska</v>
      </c>
      <c r="L71" t="s">
        <v>88</v>
      </c>
    </row>
    <row r="72" spans="1:12" x14ac:dyDescent="0.25">
      <c r="A72" t="s">
        <v>48</v>
      </c>
      <c r="B72" t="s">
        <v>165</v>
      </c>
      <c r="C72" t="s">
        <v>74</v>
      </c>
      <c r="D72" t="s">
        <v>52</v>
      </c>
      <c r="E72" t="s">
        <v>71</v>
      </c>
      <c r="F72" t="str">
        <f t="shared" si="7"/>
        <v>02</v>
      </c>
      <c r="G72" t="s">
        <v>166</v>
      </c>
      <c r="H72" t="s">
        <v>166</v>
      </c>
      <c r="I72" t="str">
        <f t="shared" si="4"/>
        <v>0262000</v>
      </c>
      <c r="J72" t="str">
        <f t="shared" si="5"/>
        <v>miasta</v>
      </c>
      <c r="K72" t="str">
        <f t="shared" si="6"/>
        <v>miasto na prawach powiatu</v>
      </c>
      <c r="L72" t="s">
        <v>94</v>
      </c>
    </row>
    <row r="73" spans="1:12" x14ac:dyDescent="0.25">
      <c r="A73" t="s">
        <v>48</v>
      </c>
      <c r="B73" t="s">
        <v>92</v>
      </c>
      <c r="C73" t="s">
        <v>74</v>
      </c>
      <c r="D73" t="s">
        <v>52</v>
      </c>
      <c r="E73" t="s">
        <v>55</v>
      </c>
      <c r="F73" t="str">
        <f t="shared" si="7"/>
        <v>01</v>
      </c>
      <c r="G73" t="s">
        <v>94</v>
      </c>
      <c r="H73" t="s">
        <v>366</v>
      </c>
      <c r="I73" t="str">
        <f t="shared" si="4"/>
        <v>0209000</v>
      </c>
      <c r="J73" t="str">
        <f t="shared" si="5"/>
        <v>powiatu</v>
      </c>
      <c r="K73" t="str">
        <f t="shared" si="6"/>
        <v>powiat</v>
      </c>
    </row>
    <row r="74" spans="1:12" x14ac:dyDescent="0.25">
      <c r="A74" t="s">
        <v>48</v>
      </c>
      <c r="B74" t="s">
        <v>92</v>
      </c>
      <c r="C74" t="s">
        <v>76</v>
      </c>
      <c r="D74" t="s">
        <v>71</v>
      </c>
      <c r="E74" t="s">
        <v>52</v>
      </c>
      <c r="F74" t="str">
        <f t="shared" si="7"/>
        <v>20</v>
      </c>
      <c r="G74" t="s">
        <v>167</v>
      </c>
      <c r="H74" t="s">
        <v>167</v>
      </c>
      <c r="I74" t="str">
        <f t="shared" si="4"/>
        <v>0209052</v>
      </c>
      <c r="J74" t="str">
        <f t="shared" si="5"/>
        <v>gminy wiejskiej</v>
      </c>
      <c r="K74" t="str">
        <f t="shared" si="6"/>
        <v>gmina wiejska</v>
      </c>
      <c r="L74" t="s">
        <v>94</v>
      </c>
    </row>
    <row r="75" spans="1:12" x14ac:dyDescent="0.25">
      <c r="A75" t="s">
        <v>48</v>
      </c>
      <c r="B75" t="s">
        <v>168</v>
      </c>
      <c r="C75" t="s">
        <v>63</v>
      </c>
      <c r="D75" t="s">
        <v>51</v>
      </c>
      <c r="E75" t="s">
        <v>52</v>
      </c>
      <c r="F75" t="str">
        <f t="shared" si="7"/>
        <v>30</v>
      </c>
      <c r="G75" t="s">
        <v>169</v>
      </c>
      <c r="H75" t="s">
        <v>169</v>
      </c>
      <c r="I75" t="str">
        <f t="shared" si="4"/>
        <v>0210033</v>
      </c>
      <c r="J75" t="str">
        <f t="shared" si="5"/>
        <v>gminy miejsko-wiejskiej</v>
      </c>
      <c r="K75" t="str">
        <f t="shared" si="6"/>
        <v>gmina miejsko-wiejska</v>
      </c>
      <c r="L75" t="s">
        <v>170</v>
      </c>
    </row>
    <row r="76" spans="1:12" x14ac:dyDescent="0.25">
      <c r="A76" t="s">
        <v>48</v>
      </c>
      <c r="B76" t="s">
        <v>85</v>
      </c>
      <c r="C76" t="s">
        <v>92</v>
      </c>
      <c r="D76" t="s">
        <v>71</v>
      </c>
      <c r="E76" t="s">
        <v>52</v>
      </c>
      <c r="F76" t="str">
        <f t="shared" si="7"/>
        <v>20</v>
      </c>
      <c r="G76" t="s">
        <v>172</v>
      </c>
      <c r="H76" t="s">
        <v>172</v>
      </c>
      <c r="I76" t="str">
        <f t="shared" si="4"/>
        <v>0208092</v>
      </c>
      <c r="J76" t="str">
        <f t="shared" si="5"/>
        <v>gminy wiejskiej</v>
      </c>
      <c r="K76" t="str">
        <f t="shared" si="6"/>
        <v>gmina wiejska</v>
      </c>
      <c r="L76" t="s">
        <v>88</v>
      </c>
    </row>
    <row r="77" spans="1:12" x14ac:dyDescent="0.25">
      <c r="A77" t="s">
        <v>48</v>
      </c>
      <c r="B77" t="s">
        <v>168</v>
      </c>
      <c r="C77" t="s">
        <v>50</v>
      </c>
      <c r="D77" t="s">
        <v>55</v>
      </c>
      <c r="E77" t="s">
        <v>52</v>
      </c>
      <c r="F77" t="str">
        <f t="shared" si="7"/>
        <v>10</v>
      </c>
      <c r="G77" t="s">
        <v>173</v>
      </c>
      <c r="H77" t="s">
        <v>349</v>
      </c>
      <c r="I77" t="str">
        <f t="shared" si="4"/>
        <v>0210011</v>
      </c>
      <c r="J77" t="str">
        <f t="shared" si="5"/>
        <v>gminy miejskiej</v>
      </c>
      <c r="K77" t="str">
        <f t="shared" si="6"/>
        <v>gmina miejska</v>
      </c>
      <c r="L77" t="s">
        <v>170</v>
      </c>
    </row>
    <row r="78" spans="1:12" x14ac:dyDescent="0.25">
      <c r="A78" t="s">
        <v>48</v>
      </c>
      <c r="B78" t="s">
        <v>168</v>
      </c>
      <c r="C78" t="s">
        <v>100</v>
      </c>
      <c r="D78" t="s">
        <v>71</v>
      </c>
      <c r="E78" t="s">
        <v>52</v>
      </c>
      <c r="F78" t="str">
        <f t="shared" si="7"/>
        <v>20</v>
      </c>
      <c r="G78" t="s">
        <v>174</v>
      </c>
      <c r="H78" t="s">
        <v>349</v>
      </c>
      <c r="I78" t="str">
        <f t="shared" si="4"/>
        <v>0210042</v>
      </c>
      <c r="J78" t="str">
        <f t="shared" si="5"/>
        <v>gminy wiejskiej</v>
      </c>
      <c r="K78" t="str">
        <f t="shared" si="6"/>
        <v>gmina wiejska</v>
      </c>
      <c r="L78" t="s">
        <v>170</v>
      </c>
    </row>
    <row r="79" spans="1:12" x14ac:dyDescent="0.25">
      <c r="A79" t="s">
        <v>48</v>
      </c>
      <c r="B79" t="s">
        <v>168</v>
      </c>
      <c r="C79" t="s">
        <v>74</v>
      </c>
      <c r="D79" t="s">
        <v>52</v>
      </c>
      <c r="E79" t="s">
        <v>55</v>
      </c>
      <c r="F79" t="str">
        <f t="shared" si="7"/>
        <v>01</v>
      </c>
      <c r="G79" t="s">
        <v>170</v>
      </c>
      <c r="H79" t="s">
        <v>367</v>
      </c>
      <c r="I79" t="str">
        <f t="shared" si="4"/>
        <v>0210000</v>
      </c>
      <c r="J79" t="str">
        <f t="shared" si="5"/>
        <v>powiatu</v>
      </c>
      <c r="K79" t="str">
        <f t="shared" si="6"/>
        <v>powiat</v>
      </c>
    </row>
    <row r="80" spans="1:12" x14ac:dyDescent="0.25">
      <c r="A80" t="s">
        <v>48</v>
      </c>
      <c r="B80" t="s">
        <v>145</v>
      </c>
      <c r="C80" t="s">
        <v>63</v>
      </c>
      <c r="D80" t="s">
        <v>51</v>
      </c>
      <c r="E80" t="s">
        <v>52</v>
      </c>
      <c r="F80" t="str">
        <f t="shared" si="7"/>
        <v>30</v>
      </c>
      <c r="G80" t="s">
        <v>175</v>
      </c>
      <c r="H80" t="s">
        <v>175</v>
      </c>
      <c r="I80" t="str">
        <f t="shared" si="4"/>
        <v>0207033</v>
      </c>
      <c r="J80" t="str">
        <f t="shared" si="5"/>
        <v>gminy miejsko-wiejskiej</v>
      </c>
      <c r="K80" t="str">
        <f t="shared" si="6"/>
        <v>gmina miejsko-wiejska</v>
      </c>
      <c r="L80" t="s">
        <v>147</v>
      </c>
    </row>
    <row r="81" spans="1:12" x14ac:dyDescent="0.25">
      <c r="A81" t="s">
        <v>48</v>
      </c>
      <c r="B81" t="s">
        <v>176</v>
      </c>
      <c r="C81" t="s">
        <v>50</v>
      </c>
      <c r="D81" t="s">
        <v>55</v>
      </c>
      <c r="E81" t="s">
        <v>52</v>
      </c>
      <c r="F81" t="str">
        <f t="shared" si="7"/>
        <v>10</v>
      </c>
      <c r="G81" t="s">
        <v>177</v>
      </c>
      <c r="H81" t="s">
        <v>350</v>
      </c>
      <c r="I81" t="str">
        <f t="shared" si="4"/>
        <v>0211011</v>
      </c>
      <c r="J81" t="str">
        <f t="shared" si="5"/>
        <v>gminy miejskiej</v>
      </c>
      <c r="K81" t="str">
        <f t="shared" si="6"/>
        <v>gmina miejska</v>
      </c>
      <c r="L81" t="s">
        <v>178</v>
      </c>
    </row>
    <row r="82" spans="1:12" x14ac:dyDescent="0.25">
      <c r="A82" t="s">
        <v>48</v>
      </c>
      <c r="B82" t="s">
        <v>176</v>
      </c>
      <c r="C82" t="s">
        <v>48</v>
      </c>
      <c r="D82" t="s">
        <v>71</v>
      </c>
      <c r="E82" t="s">
        <v>52</v>
      </c>
      <c r="F82" t="str">
        <f t="shared" si="7"/>
        <v>20</v>
      </c>
      <c r="G82" t="s">
        <v>179</v>
      </c>
      <c r="H82" t="s">
        <v>350</v>
      </c>
      <c r="I82" t="str">
        <f t="shared" si="4"/>
        <v>0211022</v>
      </c>
      <c r="J82" t="str">
        <f t="shared" si="5"/>
        <v>gminy wiejskiej</v>
      </c>
      <c r="K82" t="str">
        <f t="shared" si="6"/>
        <v>gmina wiejska</v>
      </c>
      <c r="L82" t="s">
        <v>178</v>
      </c>
    </row>
    <row r="83" spans="1:12" x14ac:dyDescent="0.25">
      <c r="A83" t="s">
        <v>48</v>
      </c>
      <c r="B83" t="s">
        <v>176</v>
      </c>
      <c r="C83" t="s">
        <v>74</v>
      </c>
      <c r="D83" t="s">
        <v>52</v>
      </c>
      <c r="E83" t="s">
        <v>55</v>
      </c>
      <c r="F83" t="str">
        <f t="shared" si="7"/>
        <v>01</v>
      </c>
      <c r="G83" t="s">
        <v>178</v>
      </c>
      <c r="H83" t="s">
        <v>368</v>
      </c>
      <c r="I83" t="str">
        <f t="shared" si="4"/>
        <v>0211000</v>
      </c>
      <c r="J83" t="str">
        <f t="shared" si="5"/>
        <v>powiatu</v>
      </c>
      <c r="K83" t="str">
        <f t="shared" si="6"/>
        <v>powiat</v>
      </c>
    </row>
    <row r="84" spans="1:12" x14ac:dyDescent="0.25">
      <c r="A84" t="s">
        <v>48</v>
      </c>
      <c r="B84" t="s">
        <v>128</v>
      </c>
      <c r="C84" t="s">
        <v>48</v>
      </c>
      <c r="D84" t="s">
        <v>51</v>
      </c>
      <c r="E84" t="s">
        <v>52</v>
      </c>
      <c r="F84" t="str">
        <f t="shared" si="7"/>
        <v>30</v>
      </c>
      <c r="G84" t="s">
        <v>180</v>
      </c>
      <c r="H84" t="s">
        <v>180</v>
      </c>
      <c r="I84" t="str">
        <f t="shared" si="4"/>
        <v>0212023</v>
      </c>
      <c r="J84" t="str">
        <f t="shared" si="5"/>
        <v>gminy miejsko-wiejskiej</v>
      </c>
      <c r="K84" t="str">
        <f t="shared" si="6"/>
        <v>gmina miejsko-wiejska</v>
      </c>
      <c r="L84" t="s">
        <v>130</v>
      </c>
    </row>
    <row r="85" spans="1:12" x14ac:dyDescent="0.25">
      <c r="A85" t="s">
        <v>48</v>
      </c>
      <c r="B85" t="s">
        <v>128</v>
      </c>
      <c r="C85" t="s">
        <v>74</v>
      </c>
      <c r="D85" t="s">
        <v>52</v>
      </c>
      <c r="E85" t="s">
        <v>55</v>
      </c>
      <c r="F85" t="str">
        <f t="shared" si="7"/>
        <v>01</v>
      </c>
      <c r="G85" t="s">
        <v>130</v>
      </c>
      <c r="H85" t="s">
        <v>369</v>
      </c>
      <c r="I85" t="str">
        <f t="shared" si="4"/>
        <v>0212000</v>
      </c>
      <c r="J85" t="str">
        <f t="shared" si="5"/>
        <v>powiatu</v>
      </c>
      <c r="K85" t="str">
        <f t="shared" si="6"/>
        <v>powiat</v>
      </c>
    </row>
    <row r="86" spans="1:12" x14ac:dyDescent="0.25">
      <c r="A86" t="s">
        <v>48</v>
      </c>
      <c r="B86" t="s">
        <v>128</v>
      </c>
      <c r="C86" t="s">
        <v>63</v>
      </c>
      <c r="D86" t="s">
        <v>51</v>
      </c>
      <c r="E86" t="s">
        <v>52</v>
      </c>
      <c r="F86" t="str">
        <f t="shared" si="7"/>
        <v>30</v>
      </c>
      <c r="G86" t="s">
        <v>181</v>
      </c>
      <c r="H86" t="s">
        <v>181</v>
      </c>
      <c r="I86" t="str">
        <f t="shared" si="4"/>
        <v>0212033</v>
      </c>
      <c r="J86" t="str">
        <f t="shared" si="5"/>
        <v>gminy miejsko-wiejskiej</v>
      </c>
      <c r="K86" t="str">
        <f t="shared" si="6"/>
        <v>gmina miejsko-wiejska</v>
      </c>
      <c r="L86" t="s">
        <v>130</v>
      </c>
    </row>
    <row r="87" spans="1:12" x14ac:dyDescent="0.25">
      <c r="A87" t="s">
        <v>48</v>
      </c>
      <c r="B87" t="s">
        <v>48</v>
      </c>
      <c r="C87" t="s">
        <v>86</v>
      </c>
      <c r="D87" t="s">
        <v>71</v>
      </c>
      <c r="E87" t="s">
        <v>52</v>
      </c>
      <c r="F87" t="str">
        <f t="shared" si="7"/>
        <v>20</v>
      </c>
      <c r="G87" t="s">
        <v>182</v>
      </c>
      <c r="H87" t="s">
        <v>182</v>
      </c>
      <c r="I87" t="str">
        <f t="shared" si="4"/>
        <v>0202062</v>
      </c>
      <c r="J87" t="str">
        <f t="shared" si="5"/>
        <v>gminy wiejskiej</v>
      </c>
      <c r="K87" t="str">
        <f t="shared" si="6"/>
        <v>gmina wiejska</v>
      </c>
      <c r="L87" t="s">
        <v>58</v>
      </c>
    </row>
    <row r="88" spans="1:12" x14ac:dyDescent="0.25">
      <c r="A88" t="s">
        <v>48</v>
      </c>
      <c r="B88" t="s">
        <v>155</v>
      </c>
      <c r="C88" t="s">
        <v>48</v>
      </c>
      <c r="D88" t="s">
        <v>71</v>
      </c>
      <c r="E88" t="s">
        <v>52</v>
      </c>
      <c r="F88" t="str">
        <f t="shared" si="7"/>
        <v>20</v>
      </c>
      <c r="G88" t="s">
        <v>183</v>
      </c>
      <c r="H88" t="s">
        <v>183</v>
      </c>
      <c r="I88" t="str">
        <f t="shared" si="4"/>
        <v>0218022</v>
      </c>
      <c r="J88" t="str">
        <f t="shared" si="5"/>
        <v>gminy wiejskiej</v>
      </c>
      <c r="K88" t="str">
        <f t="shared" si="6"/>
        <v>gmina wiejska</v>
      </c>
      <c r="L88" t="s">
        <v>157</v>
      </c>
    </row>
    <row r="89" spans="1:12" x14ac:dyDescent="0.25">
      <c r="A89" t="s">
        <v>48</v>
      </c>
      <c r="B89" t="s">
        <v>106</v>
      </c>
      <c r="C89" t="s">
        <v>76</v>
      </c>
      <c r="D89" t="s">
        <v>71</v>
      </c>
      <c r="E89" t="s">
        <v>52</v>
      </c>
      <c r="F89" t="str">
        <f t="shared" si="7"/>
        <v>20</v>
      </c>
      <c r="G89" t="s">
        <v>184</v>
      </c>
      <c r="H89" t="s">
        <v>184</v>
      </c>
      <c r="I89" t="str">
        <f t="shared" si="4"/>
        <v>0219052</v>
      </c>
      <c r="J89" t="str">
        <f t="shared" si="5"/>
        <v>gminy wiejskiej</v>
      </c>
      <c r="K89" t="str">
        <f t="shared" si="6"/>
        <v>gmina wiejska</v>
      </c>
      <c r="L89" t="s">
        <v>108</v>
      </c>
    </row>
    <row r="90" spans="1:12" x14ac:dyDescent="0.25">
      <c r="A90" t="s">
        <v>48</v>
      </c>
      <c r="B90" t="s">
        <v>145</v>
      </c>
      <c r="C90" t="s">
        <v>100</v>
      </c>
      <c r="D90" t="s">
        <v>71</v>
      </c>
      <c r="E90" t="s">
        <v>52</v>
      </c>
      <c r="F90" t="str">
        <f t="shared" si="7"/>
        <v>20</v>
      </c>
      <c r="G90" t="s">
        <v>185</v>
      </c>
      <c r="H90" t="s">
        <v>185</v>
      </c>
      <c r="I90" t="str">
        <f t="shared" si="4"/>
        <v>0207042</v>
      </c>
      <c r="J90" t="str">
        <f t="shared" si="5"/>
        <v>gminy wiejskiej</v>
      </c>
      <c r="K90" t="str">
        <f t="shared" si="6"/>
        <v>gmina wiejska</v>
      </c>
      <c r="L90" t="s">
        <v>147</v>
      </c>
    </row>
    <row r="91" spans="1:12" x14ac:dyDescent="0.25">
      <c r="A91" t="s">
        <v>48</v>
      </c>
      <c r="B91" t="s">
        <v>76</v>
      </c>
      <c r="C91" t="s">
        <v>63</v>
      </c>
      <c r="D91" t="s">
        <v>71</v>
      </c>
      <c r="E91" t="s">
        <v>52</v>
      </c>
      <c r="F91" t="str">
        <f t="shared" si="7"/>
        <v>20</v>
      </c>
      <c r="G91" t="s">
        <v>186</v>
      </c>
      <c r="H91" t="s">
        <v>186</v>
      </c>
      <c r="I91" t="str">
        <f t="shared" si="4"/>
        <v>0205032</v>
      </c>
      <c r="J91" t="str">
        <f t="shared" si="5"/>
        <v>gminy wiejskiej</v>
      </c>
      <c r="K91" t="str">
        <f t="shared" si="6"/>
        <v>gmina wiejska</v>
      </c>
      <c r="L91" t="s">
        <v>78</v>
      </c>
    </row>
    <row r="92" spans="1:12" x14ac:dyDescent="0.25">
      <c r="A92" t="s">
        <v>48</v>
      </c>
      <c r="B92" t="s">
        <v>66</v>
      </c>
      <c r="C92" t="s">
        <v>86</v>
      </c>
      <c r="D92" t="s">
        <v>51</v>
      </c>
      <c r="E92" t="s">
        <v>52</v>
      </c>
      <c r="F92" t="str">
        <f t="shared" si="7"/>
        <v>30</v>
      </c>
      <c r="G92" t="s">
        <v>188</v>
      </c>
      <c r="H92" t="s">
        <v>188</v>
      </c>
      <c r="I92" t="str">
        <f t="shared" si="4"/>
        <v>0221063</v>
      </c>
      <c r="J92" t="str">
        <f t="shared" si="5"/>
        <v>gminy miejsko-wiejskiej</v>
      </c>
      <c r="K92" t="str">
        <f t="shared" si="6"/>
        <v>gmina miejsko-wiejska</v>
      </c>
      <c r="L92" t="s">
        <v>68</v>
      </c>
    </row>
    <row r="93" spans="1:12" x14ac:dyDescent="0.25">
      <c r="A93" t="s">
        <v>48</v>
      </c>
      <c r="B93" t="s">
        <v>102</v>
      </c>
      <c r="C93" t="s">
        <v>86</v>
      </c>
      <c r="D93" t="s">
        <v>71</v>
      </c>
      <c r="E93" t="s">
        <v>52</v>
      </c>
      <c r="F93" t="str">
        <f t="shared" si="7"/>
        <v>20</v>
      </c>
      <c r="G93" t="s">
        <v>189</v>
      </c>
      <c r="H93" t="s">
        <v>189</v>
      </c>
      <c r="I93" t="str">
        <f t="shared" si="4"/>
        <v>0223062</v>
      </c>
      <c r="J93" t="str">
        <f t="shared" si="5"/>
        <v>gminy wiejskiej</v>
      </c>
      <c r="K93" t="str">
        <f t="shared" si="6"/>
        <v>gmina wiejska</v>
      </c>
      <c r="L93" t="s">
        <v>104</v>
      </c>
    </row>
    <row r="94" spans="1:12" x14ac:dyDescent="0.25">
      <c r="A94" t="s">
        <v>48</v>
      </c>
      <c r="B94" t="s">
        <v>59</v>
      </c>
      <c r="C94" t="s">
        <v>76</v>
      </c>
      <c r="D94" t="s">
        <v>51</v>
      </c>
      <c r="E94" t="s">
        <v>52</v>
      </c>
      <c r="F94" t="str">
        <f t="shared" si="7"/>
        <v>30</v>
      </c>
      <c r="G94" t="s">
        <v>190</v>
      </c>
      <c r="H94" t="s">
        <v>190</v>
      </c>
      <c r="I94" t="str">
        <f t="shared" si="4"/>
        <v>0214053</v>
      </c>
      <c r="J94" t="str">
        <f t="shared" si="5"/>
        <v>gminy miejsko-wiejskiej</v>
      </c>
      <c r="K94" t="str">
        <f t="shared" si="6"/>
        <v>gmina miejsko-wiejska</v>
      </c>
      <c r="L94" t="s">
        <v>61</v>
      </c>
    </row>
    <row r="95" spans="1:12" x14ac:dyDescent="0.25">
      <c r="A95" t="s">
        <v>48</v>
      </c>
      <c r="B95" t="s">
        <v>85</v>
      </c>
      <c r="C95" t="s">
        <v>168</v>
      </c>
      <c r="D95" t="s">
        <v>51</v>
      </c>
      <c r="E95" t="s">
        <v>52</v>
      </c>
      <c r="F95" t="str">
        <f t="shared" si="7"/>
        <v>30</v>
      </c>
      <c r="G95" t="s">
        <v>191</v>
      </c>
      <c r="H95" t="s">
        <v>191</v>
      </c>
      <c r="I95" t="str">
        <f t="shared" si="4"/>
        <v>0208103</v>
      </c>
      <c r="J95" t="str">
        <f t="shared" si="5"/>
        <v>gminy miejsko-wiejskiej</v>
      </c>
      <c r="K95" t="str">
        <f t="shared" si="6"/>
        <v>gmina miejsko-wiejska</v>
      </c>
      <c r="L95" t="s">
        <v>88</v>
      </c>
    </row>
    <row r="96" spans="1:12" x14ac:dyDescent="0.25">
      <c r="A96" t="s">
        <v>48</v>
      </c>
      <c r="B96" t="s">
        <v>155</v>
      </c>
      <c r="C96" t="s">
        <v>63</v>
      </c>
      <c r="D96">
        <v>3</v>
      </c>
      <c r="E96" t="s">
        <v>52</v>
      </c>
      <c r="F96" t="str">
        <f t="shared" si="7"/>
        <v>30</v>
      </c>
      <c r="G96" t="s">
        <v>192</v>
      </c>
      <c r="H96" t="s">
        <v>192</v>
      </c>
      <c r="I96" t="str">
        <f t="shared" si="4"/>
        <v>0218033</v>
      </c>
      <c r="J96" t="str">
        <f t="shared" si="5"/>
        <v>gminy miejsko-wiejskiej</v>
      </c>
      <c r="K96" t="str">
        <f t="shared" si="6"/>
        <v>gmina miejsko-wiejska</v>
      </c>
      <c r="L96" t="s">
        <v>157</v>
      </c>
    </row>
    <row r="97" spans="1:12" x14ac:dyDescent="0.25">
      <c r="A97" t="s">
        <v>48</v>
      </c>
      <c r="B97" t="s">
        <v>97</v>
      </c>
      <c r="C97" t="s">
        <v>74</v>
      </c>
      <c r="D97" t="s">
        <v>52</v>
      </c>
      <c r="E97" t="s">
        <v>55</v>
      </c>
      <c r="F97" t="str">
        <f t="shared" si="7"/>
        <v>01</v>
      </c>
      <c r="G97" t="s">
        <v>99</v>
      </c>
      <c r="H97" t="s">
        <v>370</v>
      </c>
      <c r="I97" t="str">
        <f t="shared" si="4"/>
        <v>0213000</v>
      </c>
      <c r="J97" t="str">
        <f t="shared" si="5"/>
        <v>powiatu</v>
      </c>
      <c r="K97" t="str">
        <f t="shared" si="6"/>
        <v>powiat</v>
      </c>
    </row>
    <row r="98" spans="1:12" x14ac:dyDescent="0.25">
      <c r="A98" t="s">
        <v>48</v>
      </c>
      <c r="B98" t="s">
        <v>97</v>
      </c>
      <c r="C98" t="s">
        <v>63</v>
      </c>
      <c r="D98" t="s">
        <v>51</v>
      </c>
      <c r="E98" t="s">
        <v>52</v>
      </c>
      <c r="F98" t="str">
        <f t="shared" si="7"/>
        <v>30</v>
      </c>
      <c r="G98" t="s">
        <v>193</v>
      </c>
      <c r="H98" t="s">
        <v>193</v>
      </c>
      <c r="I98" t="str">
        <f t="shared" si="4"/>
        <v>0213033</v>
      </c>
      <c r="J98" t="str">
        <f t="shared" si="5"/>
        <v>gminy miejsko-wiejskiej</v>
      </c>
      <c r="K98" t="str">
        <f t="shared" si="6"/>
        <v>gmina miejsko-wiejska</v>
      </c>
      <c r="L98" t="s">
        <v>99</v>
      </c>
    </row>
    <row r="99" spans="1:12" x14ac:dyDescent="0.25">
      <c r="A99" t="s">
        <v>48</v>
      </c>
      <c r="B99" t="s">
        <v>92</v>
      </c>
      <c r="C99" t="s">
        <v>86</v>
      </c>
      <c r="D99" t="s">
        <v>71</v>
      </c>
      <c r="E99" t="s">
        <v>52</v>
      </c>
      <c r="F99" t="str">
        <f t="shared" si="7"/>
        <v>20</v>
      </c>
      <c r="G99" t="s">
        <v>194</v>
      </c>
      <c r="H99" t="s">
        <v>194</v>
      </c>
      <c r="I99" t="str">
        <f t="shared" si="4"/>
        <v>0209062</v>
      </c>
      <c r="J99" t="str">
        <f t="shared" si="5"/>
        <v>gminy wiejskiej</v>
      </c>
      <c r="K99" t="str">
        <f t="shared" si="6"/>
        <v>gmina wiejska</v>
      </c>
      <c r="L99" t="s">
        <v>94</v>
      </c>
    </row>
    <row r="100" spans="1:12" x14ac:dyDescent="0.25">
      <c r="A100" t="s">
        <v>48</v>
      </c>
      <c r="B100" t="s">
        <v>128</v>
      </c>
      <c r="C100" t="s">
        <v>100</v>
      </c>
      <c r="D100" t="s">
        <v>51</v>
      </c>
      <c r="E100" t="s">
        <v>52</v>
      </c>
      <c r="F100" t="str">
        <f t="shared" si="7"/>
        <v>30</v>
      </c>
      <c r="G100" t="s">
        <v>195</v>
      </c>
      <c r="H100" t="s">
        <v>195</v>
      </c>
      <c r="I100" t="str">
        <f t="shared" si="4"/>
        <v>0212043</v>
      </c>
      <c r="J100" t="str">
        <f t="shared" si="5"/>
        <v>gminy miejsko-wiejskiej</v>
      </c>
      <c r="K100" t="str">
        <f t="shared" si="6"/>
        <v>gmina miejsko-wiejska</v>
      </c>
      <c r="L100" t="s">
        <v>130</v>
      </c>
    </row>
    <row r="101" spans="1:12" x14ac:dyDescent="0.25">
      <c r="A101" t="s">
        <v>48</v>
      </c>
      <c r="B101" t="s">
        <v>76</v>
      </c>
      <c r="C101" t="s">
        <v>100</v>
      </c>
      <c r="D101" t="s">
        <v>71</v>
      </c>
      <c r="E101" t="s">
        <v>52</v>
      </c>
      <c r="F101" t="str">
        <f t="shared" si="7"/>
        <v>20</v>
      </c>
      <c r="G101" t="s">
        <v>196</v>
      </c>
      <c r="H101" t="s">
        <v>196</v>
      </c>
      <c r="I101" t="str">
        <f t="shared" si="4"/>
        <v>0205042</v>
      </c>
      <c r="J101" t="str">
        <f t="shared" si="5"/>
        <v>gminy wiejskiej</v>
      </c>
      <c r="K101" t="str">
        <f t="shared" si="6"/>
        <v>gmina wiejska</v>
      </c>
      <c r="L101" t="s">
        <v>78</v>
      </c>
    </row>
    <row r="102" spans="1:12" x14ac:dyDescent="0.25">
      <c r="A102" t="s">
        <v>48</v>
      </c>
      <c r="B102" t="s">
        <v>86</v>
      </c>
      <c r="C102" t="s">
        <v>145</v>
      </c>
      <c r="D102" t="s">
        <v>71</v>
      </c>
      <c r="E102" t="s">
        <v>52</v>
      </c>
      <c r="F102" t="str">
        <f t="shared" si="7"/>
        <v>20</v>
      </c>
      <c r="G102" t="s">
        <v>197</v>
      </c>
      <c r="H102" t="s">
        <v>197</v>
      </c>
      <c r="I102" t="str">
        <f t="shared" si="4"/>
        <v>0206072</v>
      </c>
      <c r="J102" t="str">
        <f t="shared" si="5"/>
        <v>gminy wiejskiej</v>
      </c>
      <c r="K102" t="str">
        <f t="shared" si="6"/>
        <v>gmina wiejska</v>
      </c>
      <c r="L102" t="s">
        <v>132</v>
      </c>
    </row>
    <row r="103" spans="1:12" x14ac:dyDescent="0.25">
      <c r="A103" t="s">
        <v>48</v>
      </c>
      <c r="B103" t="s">
        <v>100</v>
      </c>
      <c r="C103" t="s">
        <v>63</v>
      </c>
      <c r="D103" t="s">
        <v>71</v>
      </c>
      <c r="E103" t="s">
        <v>52</v>
      </c>
      <c r="F103" t="str">
        <f t="shared" si="7"/>
        <v>20</v>
      </c>
      <c r="G103" t="s">
        <v>198</v>
      </c>
      <c r="H103" t="s">
        <v>198</v>
      </c>
      <c r="I103" t="str">
        <f t="shared" si="4"/>
        <v>0204032</v>
      </c>
      <c r="J103" t="str">
        <f t="shared" si="5"/>
        <v>gminy wiejskiej</v>
      </c>
      <c r="K103" t="str">
        <f t="shared" si="6"/>
        <v>gmina wiejska</v>
      </c>
      <c r="L103" t="s">
        <v>125</v>
      </c>
    </row>
    <row r="104" spans="1:12" x14ac:dyDescent="0.25">
      <c r="A104" t="s">
        <v>48</v>
      </c>
      <c r="B104" t="s">
        <v>48</v>
      </c>
      <c r="C104" t="s">
        <v>145</v>
      </c>
      <c r="D104" t="s">
        <v>51</v>
      </c>
      <c r="E104" t="s">
        <v>52</v>
      </c>
      <c r="F104" t="str">
        <f t="shared" si="7"/>
        <v>30</v>
      </c>
      <c r="G104" t="s">
        <v>199</v>
      </c>
      <c r="H104" t="s">
        <v>199</v>
      </c>
      <c r="I104" t="str">
        <f t="shared" si="4"/>
        <v>0202073</v>
      </c>
      <c r="J104" t="str">
        <f t="shared" si="5"/>
        <v>gminy miejsko-wiejskiej</v>
      </c>
      <c r="K104" t="str">
        <f t="shared" si="6"/>
        <v>gmina miejsko-wiejska</v>
      </c>
      <c r="L104" t="s">
        <v>58</v>
      </c>
    </row>
    <row r="105" spans="1:12" x14ac:dyDescent="0.25">
      <c r="A105" t="s">
        <v>48</v>
      </c>
      <c r="B105" t="s">
        <v>85</v>
      </c>
      <c r="C105" t="s">
        <v>100</v>
      </c>
      <c r="D105" t="s">
        <v>55</v>
      </c>
      <c r="E105" t="s">
        <v>52</v>
      </c>
      <c r="F105" t="str">
        <f t="shared" si="7"/>
        <v>10</v>
      </c>
      <c r="G105" t="s">
        <v>200</v>
      </c>
      <c r="H105" t="s">
        <v>351</v>
      </c>
      <c r="I105" t="str">
        <f t="shared" si="4"/>
        <v>0208041</v>
      </c>
      <c r="J105" t="str">
        <f t="shared" si="5"/>
        <v>gminy miejskiej</v>
      </c>
      <c r="K105" t="str">
        <f t="shared" si="6"/>
        <v>gmina miejska</v>
      </c>
      <c r="L105" t="s">
        <v>88</v>
      </c>
    </row>
    <row r="106" spans="1:12" x14ac:dyDescent="0.25">
      <c r="A106" t="s">
        <v>48</v>
      </c>
      <c r="B106" t="s">
        <v>85</v>
      </c>
      <c r="C106" t="s">
        <v>176</v>
      </c>
      <c r="D106" t="s">
        <v>71</v>
      </c>
      <c r="E106" t="s">
        <v>52</v>
      </c>
      <c r="F106" t="str">
        <f t="shared" si="7"/>
        <v>20</v>
      </c>
      <c r="G106" t="s">
        <v>201</v>
      </c>
      <c r="H106" t="s">
        <v>351</v>
      </c>
      <c r="I106" t="str">
        <f t="shared" si="4"/>
        <v>0208112</v>
      </c>
      <c r="J106" t="str">
        <f t="shared" si="5"/>
        <v>gminy wiejskiej</v>
      </c>
      <c r="K106" t="str">
        <f t="shared" si="6"/>
        <v>gmina wiejska</v>
      </c>
      <c r="L106" t="s">
        <v>88</v>
      </c>
    </row>
    <row r="107" spans="1:12" x14ac:dyDescent="0.25">
      <c r="A107" t="s">
        <v>48</v>
      </c>
      <c r="B107" t="s">
        <v>50</v>
      </c>
      <c r="C107" t="s">
        <v>100</v>
      </c>
      <c r="D107" t="s">
        <v>51</v>
      </c>
      <c r="E107" t="s">
        <v>52</v>
      </c>
      <c r="F107" t="str">
        <f t="shared" si="7"/>
        <v>30</v>
      </c>
      <c r="G107" t="s">
        <v>202</v>
      </c>
      <c r="H107" t="s">
        <v>202</v>
      </c>
      <c r="I107" t="str">
        <f t="shared" si="4"/>
        <v>0201043</v>
      </c>
      <c r="J107" t="str">
        <f t="shared" si="5"/>
        <v>gminy miejsko-wiejskiej</v>
      </c>
      <c r="K107" t="str">
        <f t="shared" si="6"/>
        <v>gmina miejsko-wiejska</v>
      </c>
      <c r="L107" t="s">
        <v>70</v>
      </c>
    </row>
    <row r="108" spans="1:12" x14ac:dyDescent="0.25">
      <c r="A108" t="s">
        <v>48</v>
      </c>
      <c r="B108" t="s">
        <v>171</v>
      </c>
      <c r="C108" t="s">
        <v>50</v>
      </c>
      <c r="D108" t="s">
        <v>51</v>
      </c>
      <c r="E108" t="s">
        <v>52</v>
      </c>
      <c r="F108" t="str">
        <f t="shared" si="7"/>
        <v>30</v>
      </c>
      <c r="G108" t="s">
        <v>203</v>
      </c>
      <c r="H108" t="s">
        <v>203</v>
      </c>
      <c r="I108" t="str">
        <f t="shared" si="4"/>
        <v>0220013</v>
      </c>
      <c r="J108" t="str">
        <f t="shared" si="5"/>
        <v>gminy miejsko-wiejskiej</v>
      </c>
      <c r="K108" t="str">
        <f t="shared" si="6"/>
        <v>gmina miejsko-wiejska</v>
      </c>
      <c r="L108" t="s">
        <v>204</v>
      </c>
    </row>
    <row r="109" spans="1:12" x14ac:dyDescent="0.25">
      <c r="A109" t="s">
        <v>48</v>
      </c>
      <c r="B109" t="s">
        <v>59</v>
      </c>
      <c r="C109" t="s">
        <v>50</v>
      </c>
      <c r="D109" t="s">
        <v>55</v>
      </c>
      <c r="E109" t="s">
        <v>52</v>
      </c>
      <c r="F109" t="str">
        <f t="shared" si="7"/>
        <v>10</v>
      </c>
      <c r="G109" t="s">
        <v>205</v>
      </c>
      <c r="H109" t="s">
        <v>352</v>
      </c>
      <c r="I109" t="str">
        <f t="shared" si="4"/>
        <v>0214011</v>
      </c>
      <c r="J109" t="str">
        <f t="shared" si="5"/>
        <v>gminy miejskiej</v>
      </c>
      <c r="K109" t="str">
        <f t="shared" si="6"/>
        <v>gmina miejska</v>
      </c>
      <c r="L109" t="s">
        <v>61</v>
      </c>
    </row>
    <row r="110" spans="1:12" x14ac:dyDescent="0.25">
      <c r="A110" t="s">
        <v>48</v>
      </c>
      <c r="B110" t="s">
        <v>59</v>
      </c>
      <c r="C110" t="s">
        <v>86</v>
      </c>
      <c r="D110" t="s">
        <v>71</v>
      </c>
      <c r="E110" t="s">
        <v>52</v>
      </c>
      <c r="F110" t="str">
        <f t="shared" si="7"/>
        <v>20</v>
      </c>
      <c r="G110" t="s">
        <v>206</v>
      </c>
      <c r="H110" t="s">
        <v>352</v>
      </c>
      <c r="I110" t="str">
        <f t="shared" si="4"/>
        <v>0214062</v>
      </c>
      <c r="J110" t="str">
        <f t="shared" si="5"/>
        <v>gminy wiejskiej</v>
      </c>
      <c r="K110" t="str">
        <f t="shared" si="6"/>
        <v>gmina wiejska</v>
      </c>
      <c r="L110" t="s">
        <v>61</v>
      </c>
    </row>
    <row r="111" spans="1:12" x14ac:dyDescent="0.25">
      <c r="A111" t="s">
        <v>48</v>
      </c>
      <c r="B111" t="s">
        <v>59</v>
      </c>
      <c r="C111" t="s">
        <v>74</v>
      </c>
      <c r="D111" t="s">
        <v>52</v>
      </c>
      <c r="E111" t="s">
        <v>55</v>
      </c>
      <c r="F111" t="str">
        <f t="shared" si="7"/>
        <v>01</v>
      </c>
      <c r="G111" t="s">
        <v>61</v>
      </c>
      <c r="H111" t="s">
        <v>371</v>
      </c>
      <c r="I111" t="str">
        <f t="shared" si="4"/>
        <v>0214000</v>
      </c>
      <c r="J111" t="str">
        <f t="shared" si="5"/>
        <v>powiatu</v>
      </c>
      <c r="K111" t="str">
        <f t="shared" si="6"/>
        <v>powiat</v>
      </c>
    </row>
    <row r="112" spans="1:12" x14ac:dyDescent="0.25">
      <c r="A112" t="s">
        <v>48</v>
      </c>
      <c r="B112" t="s">
        <v>168</v>
      </c>
      <c r="C112" t="s">
        <v>76</v>
      </c>
      <c r="D112" t="s">
        <v>51</v>
      </c>
      <c r="E112" t="s">
        <v>52</v>
      </c>
      <c r="F112" t="str">
        <f t="shared" si="7"/>
        <v>30</v>
      </c>
      <c r="G112" t="s">
        <v>207</v>
      </c>
      <c r="H112" t="s">
        <v>207</v>
      </c>
      <c r="I112" t="str">
        <f t="shared" si="4"/>
        <v>0210053</v>
      </c>
      <c r="J112" t="str">
        <f t="shared" si="5"/>
        <v>gminy miejsko-wiejskiej</v>
      </c>
      <c r="K112" t="str">
        <f t="shared" si="6"/>
        <v>gmina miejsko-wiejska</v>
      </c>
      <c r="L112" t="s">
        <v>170</v>
      </c>
    </row>
    <row r="113" spans="1:12" x14ac:dyDescent="0.25">
      <c r="A113" t="s">
        <v>48</v>
      </c>
      <c r="B113" t="s">
        <v>112</v>
      </c>
      <c r="C113" t="s">
        <v>50</v>
      </c>
      <c r="D113" t="s">
        <v>55</v>
      </c>
      <c r="E113" t="s">
        <v>52</v>
      </c>
      <c r="F113" t="str">
        <f t="shared" si="7"/>
        <v>10</v>
      </c>
      <c r="G113" t="s">
        <v>208</v>
      </c>
      <c r="H113" t="s">
        <v>353</v>
      </c>
      <c r="I113" t="str">
        <f t="shared" si="4"/>
        <v>0215011</v>
      </c>
      <c r="J113" t="str">
        <f t="shared" si="5"/>
        <v>gminy miejskiej</v>
      </c>
      <c r="K113" t="str">
        <f t="shared" si="6"/>
        <v>gmina miejska</v>
      </c>
      <c r="L113" t="s">
        <v>114</v>
      </c>
    </row>
    <row r="114" spans="1:12" x14ac:dyDescent="0.25">
      <c r="A114" t="s">
        <v>48</v>
      </c>
      <c r="B114" t="s">
        <v>112</v>
      </c>
      <c r="C114" t="s">
        <v>100</v>
      </c>
      <c r="D114" t="s">
        <v>71</v>
      </c>
      <c r="E114" t="s">
        <v>52</v>
      </c>
      <c r="F114" t="str">
        <f t="shared" si="7"/>
        <v>20</v>
      </c>
      <c r="G114" t="s">
        <v>209</v>
      </c>
      <c r="H114" t="s">
        <v>353</v>
      </c>
      <c r="I114" t="str">
        <f t="shared" si="4"/>
        <v>0215042</v>
      </c>
      <c r="J114" t="str">
        <f t="shared" si="5"/>
        <v>gminy wiejskiej</v>
      </c>
      <c r="K114" t="str">
        <f t="shared" si="6"/>
        <v>gmina wiejska</v>
      </c>
      <c r="L114" t="s">
        <v>114</v>
      </c>
    </row>
    <row r="115" spans="1:12" x14ac:dyDescent="0.25">
      <c r="A115" t="s">
        <v>48</v>
      </c>
      <c r="B115" t="s">
        <v>112</v>
      </c>
      <c r="C115" t="s">
        <v>74</v>
      </c>
      <c r="D115" t="s">
        <v>52</v>
      </c>
      <c r="E115" t="s">
        <v>55</v>
      </c>
      <c r="F115" t="str">
        <f t="shared" si="7"/>
        <v>01</v>
      </c>
      <c r="G115" t="s">
        <v>114</v>
      </c>
      <c r="H115" t="s">
        <v>372</v>
      </c>
      <c r="I115" t="str">
        <f t="shared" si="4"/>
        <v>0215000</v>
      </c>
      <c r="J115" t="str">
        <f t="shared" si="5"/>
        <v>powiatu</v>
      </c>
      <c r="K115" t="str">
        <f t="shared" si="6"/>
        <v>powiat</v>
      </c>
    </row>
    <row r="116" spans="1:12" x14ac:dyDescent="0.25">
      <c r="A116" t="s">
        <v>48</v>
      </c>
      <c r="B116" t="s">
        <v>50</v>
      </c>
      <c r="C116" t="s">
        <v>76</v>
      </c>
      <c r="D116" t="s">
        <v>71</v>
      </c>
      <c r="E116" t="s">
        <v>52</v>
      </c>
      <c r="F116" t="str">
        <f t="shared" si="7"/>
        <v>20</v>
      </c>
      <c r="G116" t="s">
        <v>210</v>
      </c>
      <c r="H116" t="s">
        <v>210</v>
      </c>
      <c r="I116" t="str">
        <f t="shared" si="4"/>
        <v>0201052</v>
      </c>
      <c r="J116" t="str">
        <f t="shared" si="5"/>
        <v>gminy wiejskiej</v>
      </c>
      <c r="K116" t="str">
        <f t="shared" si="6"/>
        <v>gmina wiejska</v>
      </c>
      <c r="L116" t="s">
        <v>70</v>
      </c>
    </row>
    <row r="117" spans="1:12" x14ac:dyDescent="0.25">
      <c r="A117" t="s">
        <v>48</v>
      </c>
      <c r="B117" t="s">
        <v>76</v>
      </c>
      <c r="C117" t="s">
        <v>76</v>
      </c>
      <c r="D117" t="s">
        <v>71</v>
      </c>
      <c r="E117" t="s">
        <v>52</v>
      </c>
      <c r="F117" t="str">
        <f t="shared" si="7"/>
        <v>20</v>
      </c>
      <c r="G117" t="s">
        <v>211</v>
      </c>
      <c r="H117" t="s">
        <v>211</v>
      </c>
      <c r="I117" t="str">
        <f t="shared" si="4"/>
        <v>0205052</v>
      </c>
      <c r="J117" t="str">
        <f t="shared" si="5"/>
        <v>gminy wiejskiej</v>
      </c>
      <c r="K117" t="str">
        <f t="shared" si="6"/>
        <v>gmina wiejska</v>
      </c>
      <c r="L117" t="s">
        <v>78</v>
      </c>
    </row>
    <row r="118" spans="1:12" x14ac:dyDescent="0.25">
      <c r="A118" t="s">
        <v>48</v>
      </c>
      <c r="B118" t="s">
        <v>63</v>
      </c>
      <c r="C118" t="s">
        <v>76</v>
      </c>
      <c r="D118" t="s">
        <v>71</v>
      </c>
      <c r="E118" t="s">
        <v>52</v>
      </c>
      <c r="F118" t="str">
        <f t="shared" si="7"/>
        <v>20</v>
      </c>
      <c r="G118" t="s">
        <v>212</v>
      </c>
      <c r="H118" t="s">
        <v>212</v>
      </c>
      <c r="I118" t="str">
        <f t="shared" si="4"/>
        <v>0203052</v>
      </c>
      <c r="J118" t="str">
        <f t="shared" si="5"/>
        <v>gminy wiejskiej</v>
      </c>
      <c r="K118" t="str">
        <f t="shared" si="6"/>
        <v>gmina wiejska</v>
      </c>
      <c r="L118" t="s">
        <v>120</v>
      </c>
    </row>
    <row r="119" spans="1:12" x14ac:dyDescent="0.25">
      <c r="A119" t="s">
        <v>48</v>
      </c>
      <c r="B119" t="s">
        <v>86</v>
      </c>
      <c r="C119" t="s">
        <v>63</v>
      </c>
      <c r="D119" t="s">
        <v>55</v>
      </c>
      <c r="E119" t="s">
        <v>52</v>
      </c>
      <c r="F119" t="str">
        <f t="shared" si="7"/>
        <v>10</v>
      </c>
      <c r="G119" t="s">
        <v>213</v>
      </c>
      <c r="H119" t="s">
        <v>213</v>
      </c>
      <c r="I119" t="str">
        <f t="shared" si="4"/>
        <v>0206031</v>
      </c>
      <c r="J119" t="str">
        <f t="shared" si="5"/>
        <v>gminy miejskiej</v>
      </c>
      <c r="K119" t="str">
        <f t="shared" si="6"/>
        <v>gmina miejska</v>
      </c>
      <c r="L119" t="s">
        <v>132</v>
      </c>
    </row>
    <row r="120" spans="1:12" x14ac:dyDescent="0.25">
      <c r="A120" t="s">
        <v>48</v>
      </c>
      <c r="B120" t="s">
        <v>214</v>
      </c>
      <c r="C120" t="s">
        <v>63</v>
      </c>
      <c r="D120" t="s">
        <v>71</v>
      </c>
      <c r="E120" t="s">
        <v>52</v>
      </c>
      <c r="F120" t="str">
        <f t="shared" si="7"/>
        <v>20</v>
      </c>
      <c r="G120" t="s">
        <v>215</v>
      </c>
      <c r="H120" t="s">
        <v>215</v>
      </c>
      <c r="I120" t="str">
        <f t="shared" si="4"/>
        <v>0226032</v>
      </c>
      <c r="J120" t="str">
        <f t="shared" si="5"/>
        <v>gminy wiejskiej</v>
      </c>
      <c r="K120" t="str">
        <f t="shared" si="6"/>
        <v>gmina wiejska</v>
      </c>
      <c r="L120" t="s">
        <v>216</v>
      </c>
    </row>
    <row r="121" spans="1:12" x14ac:dyDescent="0.25">
      <c r="A121" t="s">
        <v>48</v>
      </c>
      <c r="B121" t="s">
        <v>62</v>
      </c>
      <c r="C121" t="s">
        <v>100</v>
      </c>
      <c r="D121" t="s">
        <v>51</v>
      </c>
      <c r="E121" t="s">
        <v>52</v>
      </c>
      <c r="F121" t="str">
        <f t="shared" si="7"/>
        <v>30</v>
      </c>
      <c r="G121" t="s">
        <v>217</v>
      </c>
      <c r="H121" t="s">
        <v>217</v>
      </c>
      <c r="I121" t="str">
        <f t="shared" si="4"/>
        <v>0225043</v>
      </c>
      <c r="J121" t="str">
        <f t="shared" si="5"/>
        <v>gminy miejsko-wiejskiej</v>
      </c>
      <c r="K121" t="str">
        <f t="shared" si="6"/>
        <v>gmina miejsko-wiejska</v>
      </c>
      <c r="L121" t="s">
        <v>65</v>
      </c>
    </row>
    <row r="122" spans="1:12" x14ac:dyDescent="0.25">
      <c r="A122" t="s">
        <v>48</v>
      </c>
      <c r="B122" t="s">
        <v>48</v>
      </c>
      <c r="C122" t="s">
        <v>63</v>
      </c>
      <c r="D122" t="s">
        <v>51</v>
      </c>
      <c r="E122" t="s">
        <v>52</v>
      </c>
      <c r="F122" t="str">
        <f t="shared" si="7"/>
        <v>30</v>
      </c>
      <c r="G122" t="s">
        <v>218</v>
      </c>
      <c r="H122" t="s">
        <v>218</v>
      </c>
      <c r="I122" t="str">
        <f t="shared" si="4"/>
        <v>0202033</v>
      </c>
      <c r="J122" t="str">
        <f t="shared" si="5"/>
        <v>gminy miejsko-wiejskiej</v>
      </c>
      <c r="K122" t="str">
        <f t="shared" si="6"/>
        <v>gmina miejsko-wiejska</v>
      </c>
      <c r="L122" t="s">
        <v>58</v>
      </c>
    </row>
    <row r="123" spans="1:12" x14ac:dyDescent="0.25">
      <c r="A123" t="s">
        <v>48</v>
      </c>
      <c r="B123" t="s">
        <v>48</v>
      </c>
      <c r="C123" t="s">
        <v>100</v>
      </c>
      <c r="D123" t="s">
        <v>55</v>
      </c>
      <c r="E123" t="s">
        <v>52</v>
      </c>
      <c r="F123" t="str">
        <f t="shared" si="7"/>
        <v>10</v>
      </c>
      <c r="G123" t="s">
        <v>219</v>
      </c>
      <c r="H123" t="s">
        <v>219</v>
      </c>
      <c r="I123" t="str">
        <f t="shared" si="4"/>
        <v>0202041</v>
      </c>
      <c r="J123" t="str">
        <f t="shared" si="5"/>
        <v>gminy miejskiej</v>
      </c>
      <c r="K123" t="str">
        <f t="shared" si="6"/>
        <v>gmina miejska</v>
      </c>
      <c r="L123" t="s">
        <v>58</v>
      </c>
    </row>
    <row r="124" spans="1:12" x14ac:dyDescent="0.25">
      <c r="A124" t="s">
        <v>48</v>
      </c>
      <c r="B124" t="s">
        <v>168</v>
      </c>
      <c r="C124" t="s">
        <v>86</v>
      </c>
      <c r="D124" t="s">
        <v>71</v>
      </c>
      <c r="E124" t="s">
        <v>52</v>
      </c>
      <c r="F124" t="str">
        <f t="shared" si="7"/>
        <v>20</v>
      </c>
      <c r="G124" t="s">
        <v>220</v>
      </c>
      <c r="H124" t="s">
        <v>220</v>
      </c>
      <c r="I124" t="str">
        <f t="shared" si="4"/>
        <v>0210062</v>
      </c>
      <c r="J124" t="str">
        <f t="shared" si="5"/>
        <v>gminy wiejskiej</v>
      </c>
      <c r="K124" t="str">
        <f t="shared" si="6"/>
        <v>gmina wiejska</v>
      </c>
      <c r="L124" t="s">
        <v>170</v>
      </c>
    </row>
    <row r="125" spans="1:12" x14ac:dyDescent="0.25">
      <c r="A125" t="s">
        <v>48</v>
      </c>
      <c r="B125" t="s">
        <v>86</v>
      </c>
      <c r="C125" t="s">
        <v>85</v>
      </c>
      <c r="D125" t="s">
        <v>71</v>
      </c>
      <c r="E125" t="s">
        <v>52</v>
      </c>
      <c r="F125" t="str">
        <f t="shared" si="7"/>
        <v>20</v>
      </c>
      <c r="G125" t="s">
        <v>221</v>
      </c>
      <c r="H125" t="s">
        <v>221</v>
      </c>
      <c r="I125" t="str">
        <f t="shared" si="4"/>
        <v>0206082</v>
      </c>
      <c r="J125" t="str">
        <f t="shared" si="5"/>
        <v>gminy wiejskiej</v>
      </c>
      <c r="K125" t="str">
        <f t="shared" si="6"/>
        <v>gmina wiejska</v>
      </c>
      <c r="L125" t="s">
        <v>132</v>
      </c>
    </row>
    <row r="126" spans="1:12" x14ac:dyDescent="0.25">
      <c r="A126" t="s">
        <v>48</v>
      </c>
      <c r="B126" t="s">
        <v>85</v>
      </c>
      <c r="C126" t="s">
        <v>76</v>
      </c>
      <c r="D126" t="s">
        <v>55</v>
      </c>
      <c r="E126" t="s">
        <v>52</v>
      </c>
      <c r="F126" t="str">
        <f t="shared" si="7"/>
        <v>10</v>
      </c>
      <c r="G126" t="s">
        <v>222</v>
      </c>
      <c r="H126" t="s">
        <v>222</v>
      </c>
      <c r="I126" t="str">
        <f t="shared" si="4"/>
        <v>0208051</v>
      </c>
      <c r="J126" t="str">
        <f t="shared" si="5"/>
        <v>gminy miejskiej</v>
      </c>
      <c r="K126" t="str">
        <f t="shared" si="6"/>
        <v>gmina miejska</v>
      </c>
      <c r="L126" t="s">
        <v>88</v>
      </c>
    </row>
    <row r="127" spans="1:12" x14ac:dyDescent="0.25">
      <c r="A127" t="s">
        <v>48</v>
      </c>
      <c r="B127" t="s">
        <v>89</v>
      </c>
      <c r="C127" t="s">
        <v>100</v>
      </c>
      <c r="D127" t="s">
        <v>51</v>
      </c>
      <c r="E127" t="s">
        <v>52</v>
      </c>
      <c r="F127" t="str">
        <f t="shared" si="7"/>
        <v>30</v>
      </c>
      <c r="G127" t="s">
        <v>223</v>
      </c>
      <c r="H127" t="s">
        <v>223</v>
      </c>
      <c r="I127" t="str">
        <f t="shared" si="4"/>
        <v>0216043</v>
      </c>
      <c r="J127" t="str">
        <f t="shared" si="5"/>
        <v>gminy miejsko-wiejskiej</v>
      </c>
      <c r="K127" t="str">
        <f t="shared" si="6"/>
        <v>gmina miejsko-wiejska</v>
      </c>
      <c r="L127" t="s">
        <v>91</v>
      </c>
    </row>
    <row r="128" spans="1:12" x14ac:dyDescent="0.25">
      <c r="A128" t="s">
        <v>48</v>
      </c>
      <c r="B128" t="s">
        <v>89</v>
      </c>
      <c r="C128" t="s">
        <v>74</v>
      </c>
      <c r="D128" t="s">
        <v>52</v>
      </c>
      <c r="E128" t="s">
        <v>55</v>
      </c>
      <c r="F128" t="str">
        <f t="shared" si="7"/>
        <v>01</v>
      </c>
      <c r="G128" t="s">
        <v>91</v>
      </c>
      <c r="H128" t="s">
        <v>373</v>
      </c>
      <c r="I128" t="str">
        <f t="shared" si="4"/>
        <v>0216000</v>
      </c>
      <c r="J128" t="str">
        <f t="shared" si="5"/>
        <v>powiatu</v>
      </c>
      <c r="K128" t="str">
        <f t="shared" si="6"/>
        <v>powiat</v>
      </c>
    </row>
    <row r="129" spans="1:12" x14ac:dyDescent="0.25">
      <c r="A129" t="s">
        <v>48</v>
      </c>
      <c r="B129" t="s">
        <v>92</v>
      </c>
      <c r="C129" t="s">
        <v>145</v>
      </c>
      <c r="D129" t="s">
        <v>51</v>
      </c>
      <c r="E129" t="s">
        <v>52</v>
      </c>
      <c r="F129" t="str">
        <f t="shared" si="7"/>
        <v>30</v>
      </c>
      <c r="G129" t="s">
        <v>224</v>
      </c>
      <c r="H129" t="s">
        <v>224</v>
      </c>
      <c r="I129" t="str">
        <f t="shared" si="4"/>
        <v>0209073</v>
      </c>
      <c r="J129" t="str">
        <f t="shared" si="5"/>
        <v>gminy miejsko-wiejskiej</v>
      </c>
      <c r="K129" t="str">
        <f t="shared" si="6"/>
        <v>gmina miejsko-wiejska</v>
      </c>
      <c r="L129" t="s">
        <v>94</v>
      </c>
    </row>
    <row r="130" spans="1:12" x14ac:dyDescent="0.25">
      <c r="A130" t="s">
        <v>48</v>
      </c>
      <c r="B130" t="s">
        <v>171</v>
      </c>
      <c r="C130" t="s">
        <v>48</v>
      </c>
      <c r="D130" t="s">
        <v>51</v>
      </c>
      <c r="E130" t="s">
        <v>52</v>
      </c>
      <c r="F130" t="str">
        <f t="shared" si="7"/>
        <v>30</v>
      </c>
      <c r="G130" t="s">
        <v>225</v>
      </c>
      <c r="H130" t="s">
        <v>225</v>
      </c>
      <c r="I130" t="str">
        <f t="shared" ref="I130:I193" si="8">A130&amp;B130&amp;C130&amp;D130</f>
        <v>0220023</v>
      </c>
      <c r="J130" t="str">
        <f t="shared" ref="J130:J193" si="9">VLOOKUP($F130,$S$1:$T$9,2)</f>
        <v>gminy miejsko-wiejskiej</v>
      </c>
      <c r="K130" t="str">
        <f t="shared" ref="K130:K193" si="10">VLOOKUP($F130,$Y$1:$Z$9,2)</f>
        <v>gmina miejsko-wiejska</v>
      </c>
      <c r="L130" t="s">
        <v>204</v>
      </c>
    </row>
    <row r="131" spans="1:12" x14ac:dyDescent="0.25">
      <c r="A131" t="s">
        <v>48</v>
      </c>
      <c r="B131" t="s">
        <v>89</v>
      </c>
      <c r="C131" t="s">
        <v>76</v>
      </c>
      <c r="D131" t="s">
        <v>51</v>
      </c>
      <c r="E131" t="s">
        <v>52</v>
      </c>
      <c r="F131" t="str">
        <f t="shared" ref="F131:F194" si="11">D131&amp;E131</f>
        <v>30</v>
      </c>
      <c r="G131" t="s">
        <v>226</v>
      </c>
      <c r="H131" t="s">
        <v>226</v>
      </c>
      <c r="I131" t="str">
        <f t="shared" si="8"/>
        <v>0216053</v>
      </c>
      <c r="J131" t="str">
        <f t="shared" si="9"/>
        <v>gminy miejsko-wiejskiej</v>
      </c>
      <c r="K131" t="str">
        <f t="shared" si="10"/>
        <v>gmina miejsko-wiejska</v>
      </c>
      <c r="L131" t="s">
        <v>91</v>
      </c>
    </row>
    <row r="132" spans="1:12" x14ac:dyDescent="0.25">
      <c r="A132" t="s">
        <v>48</v>
      </c>
      <c r="B132" t="s">
        <v>79</v>
      </c>
      <c r="C132" t="s">
        <v>63</v>
      </c>
      <c r="D132" t="s">
        <v>71</v>
      </c>
      <c r="E132" t="s">
        <v>52</v>
      </c>
      <c r="F132" t="str">
        <f t="shared" si="11"/>
        <v>20</v>
      </c>
      <c r="G132" t="s">
        <v>227</v>
      </c>
      <c r="H132" t="s">
        <v>227</v>
      </c>
      <c r="I132" t="str">
        <f t="shared" si="8"/>
        <v>0217032</v>
      </c>
      <c r="J132" t="str">
        <f t="shared" si="9"/>
        <v>gminy wiejskiej</v>
      </c>
      <c r="K132" t="str">
        <f t="shared" si="10"/>
        <v>gmina wiejska</v>
      </c>
      <c r="L132" t="s">
        <v>81</v>
      </c>
    </row>
    <row r="133" spans="1:12" x14ac:dyDescent="0.25">
      <c r="A133" t="s">
        <v>48</v>
      </c>
      <c r="B133" t="s">
        <v>85</v>
      </c>
      <c r="C133" t="s">
        <v>128</v>
      </c>
      <c r="D133" t="s">
        <v>51</v>
      </c>
      <c r="E133" t="s">
        <v>52</v>
      </c>
      <c r="F133" t="str">
        <f t="shared" si="11"/>
        <v>30</v>
      </c>
      <c r="G133" t="s">
        <v>228</v>
      </c>
      <c r="H133" t="s">
        <v>228</v>
      </c>
      <c r="I133" t="str">
        <f t="shared" si="8"/>
        <v>0208123</v>
      </c>
      <c r="J133" t="str">
        <f t="shared" si="9"/>
        <v>gminy miejsko-wiejskiej</v>
      </c>
      <c r="K133" t="str">
        <f t="shared" si="10"/>
        <v>gmina miejsko-wiejska</v>
      </c>
      <c r="L133" t="s">
        <v>88</v>
      </c>
    </row>
    <row r="134" spans="1:12" x14ac:dyDescent="0.25">
      <c r="A134" t="s">
        <v>48</v>
      </c>
      <c r="B134" t="s">
        <v>89</v>
      </c>
      <c r="C134" t="s">
        <v>86</v>
      </c>
      <c r="D134" t="s">
        <v>71</v>
      </c>
      <c r="E134" t="s">
        <v>52</v>
      </c>
      <c r="F134" t="str">
        <f t="shared" si="11"/>
        <v>20</v>
      </c>
      <c r="G134" t="s">
        <v>229</v>
      </c>
      <c r="H134" t="s">
        <v>229</v>
      </c>
      <c r="I134" t="str">
        <f t="shared" si="8"/>
        <v>0216062</v>
      </c>
      <c r="J134" t="str">
        <f t="shared" si="9"/>
        <v>gminy wiejskiej</v>
      </c>
      <c r="K134" t="str">
        <f t="shared" si="10"/>
        <v>gmina wiejska</v>
      </c>
      <c r="L134" t="s">
        <v>91</v>
      </c>
    </row>
    <row r="135" spans="1:12" x14ac:dyDescent="0.25">
      <c r="A135" t="s">
        <v>48</v>
      </c>
      <c r="B135" t="s">
        <v>176</v>
      </c>
      <c r="C135" t="s">
        <v>63</v>
      </c>
      <c r="D135" t="s">
        <v>71</v>
      </c>
      <c r="E135" t="s">
        <v>52</v>
      </c>
      <c r="F135" t="str">
        <f t="shared" si="11"/>
        <v>20</v>
      </c>
      <c r="G135" t="s">
        <v>230</v>
      </c>
      <c r="H135" t="s">
        <v>230</v>
      </c>
      <c r="I135" t="str">
        <f t="shared" si="8"/>
        <v>0211032</v>
      </c>
      <c r="J135" t="str">
        <f t="shared" si="9"/>
        <v>gminy wiejskiej</v>
      </c>
      <c r="K135" t="str">
        <f t="shared" si="10"/>
        <v>gmina wiejska</v>
      </c>
      <c r="L135" t="s">
        <v>178</v>
      </c>
    </row>
    <row r="136" spans="1:12" x14ac:dyDescent="0.25">
      <c r="A136" t="s">
        <v>48</v>
      </c>
      <c r="B136" t="s">
        <v>92</v>
      </c>
      <c r="C136" t="s">
        <v>85</v>
      </c>
      <c r="D136" t="s">
        <v>71</v>
      </c>
      <c r="E136" t="s">
        <v>52</v>
      </c>
      <c r="F136" t="str">
        <f t="shared" si="11"/>
        <v>20</v>
      </c>
      <c r="G136" t="s">
        <v>231</v>
      </c>
      <c r="H136" t="s">
        <v>231</v>
      </c>
      <c r="I136" t="str">
        <f t="shared" si="8"/>
        <v>0209082</v>
      </c>
      <c r="J136" t="str">
        <f t="shared" si="9"/>
        <v>gminy wiejskiej</v>
      </c>
      <c r="K136" t="str">
        <f t="shared" si="10"/>
        <v>gmina wiejska</v>
      </c>
      <c r="L136" t="s">
        <v>94</v>
      </c>
    </row>
    <row r="137" spans="1:12" x14ac:dyDescent="0.25">
      <c r="A137" t="s">
        <v>48</v>
      </c>
      <c r="B137" t="s">
        <v>102</v>
      </c>
      <c r="C137" t="s">
        <v>85</v>
      </c>
      <c r="D137" t="s">
        <v>51</v>
      </c>
      <c r="E137" t="s">
        <v>52</v>
      </c>
      <c r="F137" t="str">
        <f t="shared" si="11"/>
        <v>30</v>
      </c>
      <c r="G137" t="s">
        <v>232</v>
      </c>
      <c r="H137" t="s">
        <v>232</v>
      </c>
      <c r="I137" t="str">
        <f t="shared" si="8"/>
        <v>0223083</v>
      </c>
      <c r="J137" t="str">
        <f t="shared" si="9"/>
        <v>gminy miejsko-wiejskiej</v>
      </c>
      <c r="K137" t="str">
        <f t="shared" si="10"/>
        <v>gmina miejsko-wiejska</v>
      </c>
      <c r="L137" t="s">
        <v>104</v>
      </c>
    </row>
    <row r="138" spans="1:12" x14ac:dyDescent="0.25">
      <c r="A138" t="s">
        <v>48</v>
      </c>
      <c r="B138" t="s">
        <v>168</v>
      </c>
      <c r="C138" t="s">
        <v>145</v>
      </c>
      <c r="D138" t="s">
        <v>71</v>
      </c>
      <c r="E138" t="s">
        <v>52</v>
      </c>
      <c r="F138" t="str">
        <f t="shared" si="11"/>
        <v>20</v>
      </c>
      <c r="G138" t="s">
        <v>233</v>
      </c>
      <c r="H138" t="s">
        <v>233</v>
      </c>
      <c r="I138" t="str">
        <f t="shared" si="8"/>
        <v>0210072</v>
      </c>
      <c r="J138" t="str">
        <f t="shared" si="9"/>
        <v>gminy wiejskiej</v>
      </c>
      <c r="K138" t="str">
        <f t="shared" si="10"/>
        <v>gmina wiejska</v>
      </c>
      <c r="L138" t="s">
        <v>170</v>
      </c>
    </row>
    <row r="139" spans="1:12" x14ac:dyDescent="0.25">
      <c r="A139" t="s">
        <v>48</v>
      </c>
      <c r="B139" t="s">
        <v>102</v>
      </c>
      <c r="C139" t="s">
        <v>145</v>
      </c>
      <c r="D139" t="s">
        <v>51</v>
      </c>
      <c r="E139" t="s">
        <v>52</v>
      </c>
      <c r="F139" t="str">
        <f t="shared" si="11"/>
        <v>30</v>
      </c>
      <c r="G139" t="s">
        <v>234</v>
      </c>
      <c r="H139" t="s">
        <v>234</v>
      </c>
      <c r="I139" t="str">
        <f t="shared" si="8"/>
        <v>0223073</v>
      </c>
      <c r="J139" t="str">
        <f t="shared" si="9"/>
        <v>gminy miejsko-wiejskiej</v>
      </c>
      <c r="K139" t="str">
        <f t="shared" si="10"/>
        <v>gmina miejsko-wiejska</v>
      </c>
      <c r="L139" t="s">
        <v>104</v>
      </c>
    </row>
    <row r="140" spans="1:12" x14ac:dyDescent="0.25">
      <c r="A140" t="s">
        <v>48</v>
      </c>
      <c r="B140" t="s">
        <v>86</v>
      </c>
      <c r="C140" t="s">
        <v>92</v>
      </c>
      <c r="D140" t="s">
        <v>71</v>
      </c>
      <c r="E140" t="s">
        <v>52</v>
      </c>
      <c r="F140" t="str">
        <f t="shared" si="11"/>
        <v>20</v>
      </c>
      <c r="G140" t="s">
        <v>235</v>
      </c>
      <c r="H140" t="s">
        <v>235</v>
      </c>
      <c r="I140" t="str">
        <f t="shared" si="8"/>
        <v>0206092</v>
      </c>
      <c r="J140" t="str">
        <f t="shared" si="9"/>
        <v>gminy wiejskiej</v>
      </c>
      <c r="K140" t="str">
        <f t="shared" si="10"/>
        <v>gmina wiejska</v>
      </c>
      <c r="L140" t="s">
        <v>132</v>
      </c>
    </row>
    <row r="141" spans="1:12" x14ac:dyDescent="0.25">
      <c r="A141" t="s">
        <v>48</v>
      </c>
      <c r="B141" t="s">
        <v>66</v>
      </c>
      <c r="C141" t="s">
        <v>145</v>
      </c>
      <c r="D141" t="s">
        <v>71</v>
      </c>
      <c r="E141" t="s">
        <v>52</v>
      </c>
      <c r="F141" t="str">
        <f t="shared" si="11"/>
        <v>20</v>
      </c>
      <c r="G141" t="s">
        <v>236</v>
      </c>
      <c r="H141" t="s">
        <v>236</v>
      </c>
      <c r="I141" t="str">
        <f t="shared" si="8"/>
        <v>0221072</v>
      </c>
      <c r="J141" t="str">
        <f t="shared" si="9"/>
        <v>gminy wiejskiej</v>
      </c>
      <c r="K141" t="str">
        <f t="shared" si="10"/>
        <v>gmina wiejska</v>
      </c>
      <c r="L141" t="s">
        <v>68</v>
      </c>
    </row>
    <row r="142" spans="1:12" x14ac:dyDescent="0.25">
      <c r="A142" t="s">
        <v>48</v>
      </c>
      <c r="B142" t="s">
        <v>49</v>
      </c>
      <c r="C142" t="s">
        <v>100</v>
      </c>
      <c r="D142" t="s">
        <v>71</v>
      </c>
      <c r="E142" t="s">
        <v>52</v>
      </c>
      <c r="F142" t="str">
        <f t="shared" si="11"/>
        <v>20</v>
      </c>
      <c r="G142" t="s">
        <v>237</v>
      </c>
      <c r="H142" t="s">
        <v>237</v>
      </c>
      <c r="I142" t="str">
        <f t="shared" si="8"/>
        <v>0224042</v>
      </c>
      <c r="J142" t="str">
        <f t="shared" si="9"/>
        <v>gminy wiejskiej</v>
      </c>
      <c r="K142" t="str">
        <f t="shared" si="10"/>
        <v>gmina wiejska</v>
      </c>
      <c r="L142" t="s">
        <v>54</v>
      </c>
    </row>
    <row r="143" spans="1:12" x14ac:dyDescent="0.25">
      <c r="A143" t="s">
        <v>48</v>
      </c>
      <c r="B143" t="s">
        <v>85</v>
      </c>
      <c r="C143" t="s">
        <v>97</v>
      </c>
      <c r="D143" t="s">
        <v>51</v>
      </c>
      <c r="E143" t="s">
        <v>52</v>
      </c>
      <c r="F143" t="str">
        <f t="shared" si="11"/>
        <v>30</v>
      </c>
      <c r="G143" t="s">
        <v>238</v>
      </c>
      <c r="H143" t="s">
        <v>238</v>
      </c>
      <c r="I143" t="str">
        <f t="shared" si="8"/>
        <v>0208133</v>
      </c>
      <c r="J143" t="str">
        <f t="shared" si="9"/>
        <v>gminy miejsko-wiejskiej</v>
      </c>
      <c r="K143" t="str">
        <f t="shared" si="10"/>
        <v>gmina miejsko-wiejska</v>
      </c>
      <c r="L143" t="s">
        <v>88</v>
      </c>
    </row>
    <row r="144" spans="1:12" x14ac:dyDescent="0.25">
      <c r="A144" t="s">
        <v>48</v>
      </c>
      <c r="B144" t="s">
        <v>106</v>
      </c>
      <c r="C144" t="s">
        <v>86</v>
      </c>
      <c r="D144" t="s">
        <v>51</v>
      </c>
      <c r="E144" t="s">
        <v>52</v>
      </c>
      <c r="F144" t="str">
        <f t="shared" si="11"/>
        <v>30</v>
      </c>
      <c r="G144" t="s">
        <v>239</v>
      </c>
      <c r="H144" t="s">
        <v>239</v>
      </c>
      <c r="I144" t="str">
        <f t="shared" si="8"/>
        <v>0219063</v>
      </c>
      <c r="J144" t="str">
        <f t="shared" si="9"/>
        <v>gminy miejsko-wiejskiej</v>
      </c>
      <c r="K144" t="str">
        <f t="shared" si="10"/>
        <v>gmina miejsko-wiejska</v>
      </c>
      <c r="L144" t="s">
        <v>108</v>
      </c>
    </row>
    <row r="145" spans="1:12" x14ac:dyDescent="0.25">
      <c r="A145" t="s">
        <v>48</v>
      </c>
      <c r="B145" t="s">
        <v>79</v>
      </c>
      <c r="C145" t="s">
        <v>100</v>
      </c>
      <c r="D145" t="s">
        <v>51</v>
      </c>
      <c r="E145" t="s">
        <v>52</v>
      </c>
      <c r="F145" t="str">
        <f t="shared" si="11"/>
        <v>30</v>
      </c>
      <c r="G145" t="s">
        <v>240</v>
      </c>
      <c r="H145" t="s">
        <v>240</v>
      </c>
      <c r="I145" t="str">
        <f t="shared" si="8"/>
        <v>0217043</v>
      </c>
      <c r="J145" t="str">
        <f t="shared" si="9"/>
        <v>gminy miejsko-wiejskiej</v>
      </c>
      <c r="K145" t="str">
        <f t="shared" si="10"/>
        <v>gmina miejsko-wiejska</v>
      </c>
      <c r="L145" t="s">
        <v>81</v>
      </c>
    </row>
    <row r="146" spans="1:12" x14ac:dyDescent="0.25">
      <c r="A146" t="s">
        <v>48</v>
      </c>
      <c r="B146" t="s">
        <v>79</v>
      </c>
      <c r="C146" t="s">
        <v>74</v>
      </c>
      <c r="D146" t="s">
        <v>52</v>
      </c>
      <c r="E146" t="s">
        <v>55</v>
      </c>
      <c r="F146" t="str">
        <f t="shared" si="11"/>
        <v>01</v>
      </c>
      <c r="G146" t="s">
        <v>81</v>
      </c>
      <c r="H146" t="s">
        <v>374</v>
      </c>
      <c r="I146" t="str">
        <f t="shared" si="8"/>
        <v>0217000</v>
      </c>
      <c r="J146" t="str">
        <f t="shared" si="9"/>
        <v>powiatu</v>
      </c>
      <c r="K146" t="str">
        <f t="shared" si="10"/>
        <v>powiat</v>
      </c>
    </row>
    <row r="147" spans="1:12" x14ac:dyDescent="0.25">
      <c r="A147" t="s">
        <v>48</v>
      </c>
      <c r="B147" t="s">
        <v>62</v>
      </c>
      <c r="C147" t="s">
        <v>76</v>
      </c>
      <c r="D147" t="s">
        <v>71</v>
      </c>
      <c r="E147" t="s">
        <v>52</v>
      </c>
      <c r="F147" t="str">
        <f t="shared" si="11"/>
        <v>20</v>
      </c>
      <c r="G147" t="s">
        <v>241</v>
      </c>
      <c r="H147" t="s">
        <v>241</v>
      </c>
      <c r="I147" t="str">
        <f t="shared" si="8"/>
        <v>0225052</v>
      </c>
      <c r="J147" t="str">
        <f t="shared" si="9"/>
        <v>gminy wiejskiej</v>
      </c>
      <c r="K147" t="str">
        <f t="shared" si="10"/>
        <v>gmina wiejska</v>
      </c>
      <c r="L147" t="s">
        <v>65</v>
      </c>
    </row>
    <row r="148" spans="1:12" x14ac:dyDescent="0.25">
      <c r="A148" t="s">
        <v>48</v>
      </c>
      <c r="B148" t="s">
        <v>59</v>
      </c>
      <c r="C148" t="s">
        <v>145</v>
      </c>
      <c r="D148" t="s">
        <v>51</v>
      </c>
      <c r="E148" t="s">
        <v>52</v>
      </c>
      <c r="F148" t="str">
        <f t="shared" si="11"/>
        <v>30</v>
      </c>
      <c r="G148" t="s">
        <v>242</v>
      </c>
      <c r="H148" t="s">
        <v>242</v>
      </c>
      <c r="I148" t="str">
        <f t="shared" si="8"/>
        <v>0214073</v>
      </c>
      <c r="J148" t="str">
        <f t="shared" si="9"/>
        <v>gminy miejsko-wiejskiej</v>
      </c>
      <c r="K148" t="str">
        <f t="shared" si="10"/>
        <v>gmina miejsko-wiejska</v>
      </c>
      <c r="L148" t="s">
        <v>61</v>
      </c>
    </row>
    <row r="149" spans="1:12" x14ac:dyDescent="0.25">
      <c r="A149" t="s">
        <v>48</v>
      </c>
      <c r="B149" t="s">
        <v>66</v>
      </c>
      <c r="C149" t="s">
        <v>63</v>
      </c>
      <c r="D149" t="s">
        <v>55</v>
      </c>
      <c r="E149" t="s">
        <v>52</v>
      </c>
      <c r="F149" t="str">
        <f t="shared" si="11"/>
        <v>10</v>
      </c>
      <c r="G149" t="s">
        <v>243</v>
      </c>
      <c r="H149" t="s">
        <v>243</v>
      </c>
      <c r="I149" t="str">
        <f t="shared" si="8"/>
        <v>0221031</v>
      </c>
      <c r="J149" t="str">
        <f t="shared" si="9"/>
        <v>gminy miejskiej</v>
      </c>
      <c r="K149" t="str">
        <f t="shared" si="10"/>
        <v>gmina miejska</v>
      </c>
      <c r="L149" t="s">
        <v>68</v>
      </c>
    </row>
    <row r="150" spans="1:12" x14ac:dyDescent="0.25">
      <c r="A150" t="s">
        <v>48</v>
      </c>
      <c r="B150" t="s">
        <v>85</v>
      </c>
      <c r="C150" t="s">
        <v>59</v>
      </c>
      <c r="D150" t="s">
        <v>51</v>
      </c>
      <c r="E150" t="s">
        <v>52</v>
      </c>
      <c r="F150" t="str">
        <f t="shared" si="11"/>
        <v>30</v>
      </c>
      <c r="G150" t="s">
        <v>244</v>
      </c>
      <c r="H150" t="s">
        <v>244</v>
      </c>
      <c r="I150" t="str">
        <f t="shared" si="8"/>
        <v>0208143</v>
      </c>
      <c r="J150" t="str">
        <f t="shared" si="9"/>
        <v>gminy miejsko-wiejskiej</v>
      </c>
      <c r="K150" t="str">
        <f t="shared" si="10"/>
        <v>gmina miejsko-wiejska</v>
      </c>
      <c r="L150" t="s">
        <v>88</v>
      </c>
    </row>
    <row r="151" spans="1:12" x14ac:dyDescent="0.25">
      <c r="A151" t="s">
        <v>48</v>
      </c>
      <c r="B151" t="s">
        <v>86</v>
      </c>
      <c r="C151" t="s">
        <v>100</v>
      </c>
      <c r="D151" t="s">
        <v>55</v>
      </c>
      <c r="E151" t="s">
        <v>52</v>
      </c>
      <c r="F151" t="str">
        <f t="shared" si="11"/>
        <v>10</v>
      </c>
      <c r="G151" t="s">
        <v>245</v>
      </c>
      <c r="H151" t="s">
        <v>245</v>
      </c>
      <c r="I151" t="str">
        <f t="shared" si="8"/>
        <v>0206041</v>
      </c>
      <c r="J151" t="str">
        <f t="shared" si="9"/>
        <v>gminy miejskiej</v>
      </c>
      <c r="K151" t="str">
        <f t="shared" si="10"/>
        <v>gmina miejska</v>
      </c>
      <c r="L151" t="s">
        <v>132</v>
      </c>
    </row>
    <row r="152" spans="1:12" x14ac:dyDescent="0.25">
      <c r="A152" t="s">
        <v>48</v>
      </c>
      <c r="B152" t="s">
        <v>176</v>
      </c>
      <c r="C152" t="s">
        <v>100</v>
      </c>
      <c r="D152" t="s">
        <v>51</v>
      </c>
      <c r="E152" t="s">
        <v>52</v>
      </c>
      <c r="F152" t="str">
        <f t="shared" si="11"/>
        <v>30</v>
      </c>
      <c r="G152" t="s">
        <v>246</v>
      </c>
      <c r="H152" t="s">
        <v>246</v>
      </c>
      <c r="I152" t="str">
        <f t="shared" si="8"/>
        <v>0211043</v>
      </c>
      <c r="J152" t="str">
        <f t="shared" si="9"/>
        <v>gminy miejsko-wiejskiej</v>
      </c>
      <c r="K152" t="str">
        <f t="shared" si="10"/>
        <v>gmina miejsko-wiejska</v>
      </c>
      <c r="L152" t="s">
        <v>178</v>
      </c>
    </row>
    <row r="153" spans="1:12" x14ac:dyDescent="0.25">
      <c r="A153" t="s">
        <v>48</v>
      </c>
      <c r="B153" t="s">
        <v>155</v>
      </c>
      <c r="C153" t="s">
        <v>74</v>
      </c>
      <c r="D153" t="s">
        <v>52</v>
      </c>
      <c r="E153" t="s">
        <v>55</v>
      </c>
      <c r="F153" t="str">
        <f t="shared" si="11"/>
        <v>01</v>
      </c>
      <c r="G153" t="s">
        <v>157</v>
      </c>
      <c r="H153" t="s">
        <v>375</v>
      </c>
      <c r="I153" t="str">
        <f t="shared" si="8"/>
        <v>0218000</v>
      </c>
      <c r="J153" t="str">
        <f t="shared" si="9"/>
        <v>powiatu</v>
      </c>
      <c r="K153" t="str">
        <f t="shared" si="10"/>
        <v>powiat</v>
      </c>
    </row>
    <row r="154" spans="1:12" x14ac:dyDescent="0.25">
      <c r="A154" t="s">
        <v>48</v>
      </c>
      <c r="B154" t="s">
        <v>155</v>
      </c>
      <c r="C154" t="s">
        <v>100</v>
      </c>
      <c r="D154" t="s">
        <v>51</v>
      </c>
      <c r="E154" t="s">
        <v>52</v>
      </c>
      <c r="F154" t="str">
        <f t="shared" si="11"/>
        <v>30</v>
      </c>
      <c r="G154" t="s">
        <v>247</v>
      </c>
      <c r="H154" t="s">
        <v>247</v>
      </c>
      <c r="I154" t="str">
        <f t="shared" si="8"/>
        <v>0218043</v>
      </c>
      <c r="J154" t="str">
        <f t="shared" si="9"/>
        <v>gminy miejsko-wiejskiej</v>
      </c>
      <c r="K154" t="str">
        <f t="shared" si="10"/>
        <v>gmina miejsko-wiejska</v>
      </c>
      <c r="L154" t="s">
        <v>157</v>
      </c>
    </row>
    <row r="155" spans="1:12" x14ac:dyDescent="0.25">
      <c r="A155" t="s">
        <v>48</v>
      </c>
      <c r="B155" t="s">
        <v>106</v>
      </c>
      <c r="C155" t="s">
        <v>50</v>
      </c>
      <c r="D155" t="s">
        <v>55</v>
      </c>
      <c r="E155" t="s">
        <v>52</v>
      </c>
      <c r="F155" t="str">
        <f t="shared" si="11"/>
        <v>10</v>
      </c>
      <c r="G155" t="s">
        <v>248</v>
      </c>
      <c r="H155" t="s">
        <v>354</v>
      </c>
      <c r="I155" t="str">
        <f t="shared" si="8"/>
        <v>0219011</v>
      </c>
      <c r="J155" t="str">
        <f t="shared" si="9"/>
        <v>gminy miejskiej</v>
      </c>
      <c r="K155" t="str">
        <f t="shared" si="10"/>
        <v>gmina miejska</v>
      </c>
      <c r="L155" t="s">
        <v>108</v>
      </c>
    </row>
    <row r="156" spans="1:12" x14ac:dyDescent="0.25">
      <c r="A156" t="s">
        <v>48</v>
      </c>
      <c r="B156" t="s">
        <v>106</v>
      </c>
      <c r="C156" t="s">
        <v>145</v>
      </c>
      <c r="D156" t="s">
        <v>71</v>
      </c>
      <c r="E156" t="s">
        <v>52</v>
      </c>
      <c r="F156" t="str">
        <f t="shared" si="11"/>
        <v>20</v>
      </c>
      <c r="G156" t="s">
        <v>249</v>
      </c>
      <c r="H156" t="s">
        <v>354</v>
      </c>
      <c r="I156" t="str">
        <f t="shared" si="8"/>
        <v>0219072</v>
      </c>
      <c r="J156" t="str">
        <f t="shared" si="9"/>
        <v>gminy wiejskiej</v>
      </c>
      <c r="K156" t="str">
        <f t="shared" si="10"/>
        <v>gmina wiejska</v>
      </c>
      <c r="L156" t="s">
        <v>108</v>
      </c>
    </row>
    <row r="157" spans="1:12" x14ac:dyDescent="0.25">
      <c r="A157" t="s">
        <v>48</v>
      </c>
      <c r="B157" t="s">
        <v>106</v>
      </c>
      <c r="C157" t="s">
        <v>74</v>
      </c>
      <c r="D157" t="s">
        <v>52</v>
      </c>
      <c r="E157" t="s">
        <v>55</v>
      </c>
      <c r="F157" t="str">
        <f t="shared" si="11"/>
        <v>01</v>
      </c>
      <c r="G157" t="s">
        <v>108</v>
      </c>
      <c r="H157" t="s">
        <v>376</v>
      </c>
      <c r="I157" t="str">
        <f t="shared" si="8"/>
        <v>0219000</v>
      </c>
      <c r="J157" t="str">
        <f t="shared" si="9"/>
        <v>powiatu</v>
      </c>
      <c r="K157" t="str">
        <f t="shared" si="10"/>
        <v>powiat</v>
      </c>
    </row>
    <row r="158" spans="1:12" x14ac:dyDescent="0.25">
      <c r="A158" t="s">
        <v>48</v>
      </c>
      <c r="B158" t="s">
        <v>106</v>
      </c>
      <c r="C158" t="s">
        <v>48</v>
      </c>
      <c r="D158" t="s">
        <v>55</v>
      </c>
      <c r="E158" t="s">
        <v>52</v>
      </c>
      <c r="F158" t="str">
        <f t="shared" si="11"/>
        <v>10</v>
      </c>
      <c r="G158" t="s">
        <v>250</v>
      </c>
      <c r="H158" t="s">
        <v>250</v>
      </c>
      <c r="I158" t="str">
        <f t="shared" si="8"/>
        <v>0219021</v>
      </c>
      <c r="J158" t="str">
        <f t="shared" si="9"/>
        <v>gminy miejskiej</v>
      </c>
      <c r="K158" t="str">
        <f t="shared" si="10"/>
        <v>gmina miejska</v>
      </c>
      <c r="L158" t="s">
        <v>108</v>
      </c>
    </row>
    <row r="159" spans="1:12" x14ac:dyDescent="0.25">
      <c r="A159" t="s">
        <v>48</v>
      </c>
      <c r="B159" t="s">
        <v>168</v>
      </c>
      <c r="C159" t="s">
        <v>48</v>
      </c>
      <c r="D159" t="s">
        <v>55</v>
      </c>
      <c r="E159" t="s">
        <v>52</v>
      </c>
      <c r="F159" t="str">
        <f t="shared" si="11"/>
        <v>10</v>
      </c>
      <c r="G159" t="s">
        <v>251</v>
      </c>
      <c r="H159" t="s">
        <v>251</v>
      </c>
      <c r="I159" t="str">
        <f t="shared" si="8"/>
        <v>0210021</v>
      </c>
      <c r="J159" t="str">
        <f t="shared" si="9"/>
        <v>gminy miejskiej</v>
      </c>
      <c r="K159" t="str">
        <f t="shared" si="10"/>
        <v>gmina miejska</v>
      </c>
      <c r="L159" t="s">
        <v>170</v>
      </c>
    </row>
    <row r="160" spans="1:12" x14ac:dyDescent="0.25">
      <c r="A160" t="s">
        <v>48</v>
      </c>
      <c r="B160" t="s">
        <v>214</v>
      </c>
      <c r="C160" t="s">
        <v>100</v>
      </c>
      <c r="D160" t="s">
        <v>51</v>
      </c>
      <c r="E160" t="s">
        <v>52</v>
      </c>
      <c r="F160" t="str">
        <f t="shared" si="11"/>
        <v>30</v>
      </c>
      <c r="G160" t="s">
        <v>252</v>
      </c>
      <c r="H160" t="s">
        <v>252</v>
      </c>
      <c r="I160" t="str">
        <f t="shared" si="8"/>
        <v>0226043</v>
      </c>
      <c r="J160" t="str">
        <f t="shared" si="9"/>
        <v>gminy miejsko-wiejskiej</v>
      </c>
      <c r="K160" t="str">
        <f t="shared" si="10"/>
        <v>gmina miejsko-wiejska</v>
      </c>
      <c r="L160" t="s">
        <v>216</v>
      </c>
    </row>
    <row r="161" spans="1:12" x14ac:dyDescent="0.25">
      <c r="A161" t="s">
        <v>48</v>
      </c>
      <c r="B161" t="s">
        <v>171</v>
      </c>
      <c r="C161" t="s">
        <v>63</v>
      </c>
      <c r="D161" t="s">
        <v>51</v>
      </c>
      <c r="E161" t="s">
        <v>52</v>
      </c>
      <c r="F161" t="str">
        <f t="shared" si="11"/>
        <v>30</v>
      </c>
      <c r="G161" t="s">
        <v>253</v>
      </c>
      <c r="H161" t="s">
        <v>253</v>
      </c>
      <c r="I161" t="str">
        <f t="shared" si="8"/>
        <v>0220033</v>
      </c>
      <c r="J161" t="str">
        <f t="shared" si="9"/>
        <v>gminy miejsko-wiejskiej</v>
      </c>
      <c r="K161" t="str">
        <f t="shared" si="10"/>
        <v>gmina miejsko-wiejska</v>
      </c>
      <c r="L161" t="s">
        <v>204</v>
      </c>
    </row>
    <row r="162" spans="1:12" x14ac:dyDescent="0.25">
      <c r="A162" t="s">
        <v>48</v>
      </c>
      <c r="B162" t="s">
        <v>171</v>
      </c>
      <c r="C162" t="s">
        <v>74</v>
      </c>
      <c r="D162" t="s">
        <v>52</v>
      </c>
      <c r="E162" t="s">
        <v>55</v>
      </c>
      <c r="F162" t="str">
        <f t="shared" si="11"/>
        <v>01</v>
      </c>
      <c r="G162" t="s">
        <v>204</v>
      </c>
      <c r="H162" t="s">
        <v>377</v>
      </c>
      <c r="I162" t="str">
        <f t="shared" si="8"/>
        <v>0220000</v>
      </c>
      <c r="J162" t="str">
        <f t="shared" si="9"/>
        <v>powiatu</v>
      </c>
      <c r="K162" t="str">
        <f t="shared" si="10"/>
        <v>powiat</v>
      </c>
    </row>
    <row r="163" spans="1:12" x14ac:dyDescent="0.25">
      <c r="A163" t="s">
        <v>48</v>
      </c>
      <c r="B163" t="s">
        <v>59</v>
      </c>
      <c r="C163" t="s">
        <v>85</v>
      </c>
      <c r="D163" t="s">
        <v>51</v>
      </c>
      <c r="E163" t="s">
        <v>52</v>
      </c>
      <c r="F163" t="str">
        <f t="shared" si="11"/>
        <v>30</v>
      </c>
      <c r="G163" t="s">
        <v>254</v>
      </c>
      <c r="H163" t="s">
        <v>254</v>
      </c>
      <c r="I163" t="str">
        <f t="shared" si="8"/>
        <v>0214083</v>
      </c>
      <c r="J163" t="str">
        <f t="shared" si="9"/>
        <v>gminy miejsko-wiejskiej</v>
      </c>
      <c r="K163" t="str">
        <f t="shared" si="10"/>
        <v>gmina miejsko-wiejska</v>
      </c>
      <c r="L163" t="s">
        <v>61</v>
      </c>
    </row>
    <row r="164" spans="1:12" x14ac:dyDescent="0.25">
      <c r="A164" t="s">
        <v>48</v>
      </c>
      <c r="B164" t="s">
        <v>155</v>
      </c>
      <c r="C164" t="s">
        <v>76</v>
      </c>
      <c r="D164" t="s">
        <v>71</v>
      </c>
      <c r="E164" t="s">
        <v>52</v>
      </c>
      <c r="F164" t="str">
        <f t="shared" si="11"/>
        <v>20</v>
      </c>
      <c r="G164" t="s">
        <v>255</v>
      </c>
      <c r="H164" t="s">
        <v>255</v>
      </c>
      <c r="I164" t="str">
        <f t="shared" si="8"/>
        <v>0218052</v>
      </c>
      <c r="J164" t="str">
        <f t="shared" si="9"/>
        <v>gminy wiejskiej</v>
      </c>
      <c r="K164" t="str">
        <f t="shared" si="10"/>
        <v>gmina wiejska</v>
      </c>
      <c r="L164" t="s">
        <v>157</v>
      </c>
    </row>
    <row r="165" spans="1:12" x14ac:dyDescent="0.25">
      <c r="A165" t="s">
        <v>48</v>
      </c>
      <c r="B165" t="s">
        <v>66</v>
      </c>
      <c r="C165" t="s">
        <v>85</v>
      </c>
      <c r="D165" t="s">
        <v>71</v>
      </c>
      <c r="E165" t="s">
        <v>52</v>
      </c>
      <c r="F165" t="str">
        <f t="shared" si="11"/>
        <v>20</v>
      </c>
      <c r="G165" t="s">
        <v>256</v>
      </c>
      <c r="H165" t="s">
        <v>256</v>
      </c>
      <c r="I165" t="str">
        <f t="shared" si="8"/>
        <v>0221082</v>
      </c>
      <c r="J165" t="str">
        <f t="shared" si="9"/>
        <v>gminy wiejskiej</v>
      </c>
      <c r="K165" t="str">
        <f t="shared" si="10"/>
        <v>gmina wiejska</v>
      </c>
      <c r="L165" t="s">
        <v>68</v>
      </c>
    </row>
    <row r="166" spans="1:12" x14ac:dyDescent="0.25">
      <c r="A166" t="s">
        <v>48</v>
      </c>
      <c r="B166">
        <v>65</v>
      </c>
      <c r="C166" t="s">
        <v>74</v>
      </c>
      <c r="D166" t="s">
        <v>52</v>
      </c>
      <c r="E166" t="s">
        <v>71</v>
      </c>
      <c r="F166" t="str">
        <f t="shared" si="11"/>
        <v>02</v>
      </c>
      <c r="G166" t="s">
        <v>257</v>
      </c>
      <c r="H166" t="s">
        <v>257</v>
      </c>
      <c r="I166" t="str">
        <f t="shared" si="8"/>
        <v>0265000</v>
      </c>
      <c r="J166" t="str">
        <f t="shared" si="9"/>
        <v>miasta</v>
      </c>
      <c r="K166" t="str">
        <f t="shared" si="10"/>
        <v>miasto na prawach powiatu</v>
      </c>
      <c r="L166" t="s">
        <v>68</v>
      </c>
    </row>
    <row r="167" spans="1:12" x14ac:dyDescent="0.25">
      <c r="A167" t="s">
        <v>48</v>
      </c>
      <c r="B167" t="s">
        <v>66</v>
      </c>
      <c r="C167" t="s">
        <v>74</v>
      </c>
      <c r="D167" t="s">
        <v>52</v>
      </c>
      <c r="E167" t="s">
        <v>55</v>
      </c>
      <c r="F167" t="str">
        <f t="shared" si="11"/>
        <v>01</v>
      </c>
      <c r="G167" t="s">
        <v>68</v>
      </c>
      <c r="H167" t="s">
        <v>378</v>
      </c>
      <c r="I167" t="str">
        <f t="shared" si="8"/>
        <v>0221000</v>
      </c>
      <c r="J167" t="str">
        <f t="shared" si="9"/>
        <v>powiatu</v>
      </c>
      <c r="K167" t="str">
        <f t="shared" si="10"/>
        <v>powiat</v>
      </c>
    </row>
    <row r="168" spans="1:12" x14ac:dyDescent="0.25">
      <c r="A168" t="s">
        <v>48</v>
      </c>
      <c r="B168" t="s">
        <v>50</v>
      </c>
      <c r="C168" t="s">
        <v>86</v>
      </c>
      <c r="D168" t="s">
        <v>71</v>
      </c>
      <c r="E168" t="s">
        <v>52</v>
      </c>
      <c r="F168" t="str">
        <f t="shared" si="11"/>
        <v>20</v>
      </c>
      <c r="G168" t="s">
        <v>258</v>
      </c>
      <c r="H168" t="s">
        <v>258</v>
      </c>
      <c r="I168" t="str">
        <f t="shared" si="8"/>
        <v>0201062</v>
      </c>
      <c r="J168" t="str">
        <f t="shared" si="9"/>
        <v>gminy wiejskiej</v>
      </c>
      <c r="K168" t="str">
        <f t="shared" si="10"/>
        <v>gmina wiejska</v>
      </c>
      <c r="L168" t="s">
        <v>70</v>
      </c>
    </row>
    <row r="169" spans="1:12" x14ac:dyDescent="0.25">
      <c r="A169" t="s">
        <v>48</v>
      </c>
      <c r="B169" t="s">
        <v>76</v>
      </c>
      <c r="C169" t="s">
        <v>86</v>
      </c>
      <c r="D169" t="s">
        <v>71</v>
      </c>
      <c r="E169" t="s">
        <v>52</v>
      </c>
      <c r="F169" t="str">
        <f t="shared" si="11"/>
        <v>20</v>
      </c>
      <c r="G169" t="s">
        <v>259</v>
      </c>
      <c r="H169" t="s">
        <v>259</v>
      </c>
      <c r="I169" t="str">
        <f t="shared" si="8"/>
        <v>0205062</v>
      </c>
      <c r="J169" t="str">
        <f t="shared" si="9"/>
        <v>gminy wiejskiej</v>
      </c>
      <c r="K169" t="str">
        <f t="shared" si="10"/>
        <v>gmina wiejska</v>
      </c>
      <c r="L169" t="s">
        <v>78</v>
      </c>
    </row>
    <row r="170" spans="1:12" x14ac:dyDescent="0.25">
      <c r="A170" t="s">
        <v>48</v>
      </c>
      <c r="B170" t="s">
        <v>100</v>
      </c>
      <c r="C170" t="s">
        <v>100</v>
      </c>
      <c r="D170" t="s">
        <v>51</v>
      </c>
      <c r="E170" t="s">
        <v>52</v>
      </c>
      <c r="F170" t="str">
        <f t="shared" si="11"/>
        <v>30</v>
      </c>
      <c r="G170" t="s">
        <v>260</v>
      </c>
      <c r="H170" t="s">
        <v>260</v>
      </c>
      <c r="I170" t="str">
        <f t="shared" si="8"/>
        <v>0204043</v>
      </c>
      <c r="J170" t="str">
        <f t="shared" si="9"/>
        <v>gminy miejsko-wiejskiej</v>
      </c>
      <c r="K170" t="str">
        <f t="shared" si="10"/>
        <v>gmina miejsko-wiejska</v>
      </c>
      <c r="L170" t="s">
        <v>125</v>
      </c>
    </row>
    <row r="171" spans="1:12" x14ac:dyDescent="0.25">
      <c r="A171" t="s">
        <v>48</v>
      </c>
      <c r="B171" t="s">
        <v>62</v>
      </c>
      <c r="C171" t="s">
        <v>86</v>
      </c>
      <c r="D171" t="s">
        <v>51</v>
      </c>
      <c r="E171" t="s">
        <v>52</v>
      </c>
      <c r="F171" t="str">
        <f t="shared" si="11"/>
        <v>30</v>
      </c>
      <c r="G171" t="s">
        <v>261</v>
      </c>
      <c r="H171" t="s">
        <v>261</v>
      </c>
      <c r="I171" t="str">
        <f t="shared" si="8"/>
        <v>0225063</v>
      </c>
      <c r="J171" t="str">
        <f t="shared" si="9"/>
        <v>gminy miejsko-wiejskiej</v>
      </c>
      <c r="K171" t="str">
        <f t="shared" si="10"/>
        <v>gmina miejsko-wiejska</v>
      </c>
      <c r="L171" t="s">
        <v>65</v>
      </c>
    </row>
    <row r="172" spans="1:12" x14ac:dyDescent="0.25">
      <c r="A172" t="s">
        <v>48</v>
      </c>
      <c r="B172" t="s">
        <v>79</v>
      </c>
      <c r="C172" t="s">
        <v>76</v>
      </c>
      <c r="D172" t="s">
        <v>51</v>
      </c>
      <c r="E172" t="s">
        <v>52</v>
      </c>
      <c r="F172" t="str">
        <f t="shared" si="11"/>
        <v>30</v>
      </c>
      <c r="G172" t="s">
        <v>262</v>
      </c>
      <c r="H172" t="s">
        <v>262</v>
      </c>
      <c r="I172" t="str">
        <f t="shared" si="8"/>
        <v>0217053</v>
      </c>
      <c r="J172" t="str">
        <f t="shared" si="9"/>
        <v>gminy miejsko-wiejskiej</v>
      </c>
      <c r="K172" t="str">
        <f t="shared" si="10"/>
        <v>gmina miejsko-wiejska</v>
      </c>
      <c r="L172" t="s">
        <v>81</v>
      </c>
    </row>
    <row r="173" spans="1:12" x14ac:dyDescent="0.25">
      <c r="A173" t="s">
        <v>48</v>
      </c>
      <c r="B173" t="s">
        <v>82</v>
      </c>
      <c r="C173" t="s">
        <v>48</v>
      </c>
      <c r="D173" t="s">
        <v>71</v>
      </c>
      <c r="E173" t="s">
        <v>52</v>
      </c>
      <c r="F173" t="str">
        <f t="shared" si="11"/>
        <v>20</v>
      </c>
      <c r="G173" t="s">
        <v>263</v>
      </c>
      <c r="H173" t="s">
        <v>263</v>
      </c>
      <c r="I173" t="str">
        <f t="shared" si="8"/>
        <v>0222022</v>
      </c>
      <c r="J173" t="str">
        <f t="shared" si="9"/>
        <v>gminy wiejskiej</v>
      </c>
      <c r="K173" t="str">
        <f t="shared" si="10"/>
        <v>gmina wiejska</v>
      </c>
      <c r="L173" t="s">
        <v>84</v>
      </c>
    </row>
    <row r="174" spans="1:12" x14ac:dyDescent="0.25">
      <c r="A174" t="s">
        <v>48</v>
      </c>
      <c r="B174" t="s">
        <v>171</v>
      </c>
      <c r="C174" t="s">
        <v>100</v>
      </c>
      <c r="D174" t="s">
        <v>71</v>
      </c>
      <c r="E174" t="s">
        <v>52</v>
      </c>
      <c r="F174" t="str">
        <f t="shared" si="11"/>
        <v>20</v>
      </c>
      <c r="G174" t="s">
        <v>264</v>
      </c>
      <c r="H174" t="s">
        <v>264</v>
      </c>
      <c r="I174" t="str">
        <f t="shared" si="8"/>
        <v>0220042</v>
      </c>
      <c r="J174" t="str">
        <f t="shared" si="9"/>
        <v>gminy wiejskiej</v>
      </c>
      <c r="K174" t="str">
        <f t="shared" si="10"/>
        <v>gmina wiejska</v>
      </c>
      <c r="L174" t="s">
        <v>204</v>
      </c>
    </row>
    <row r="175" spans="1:12" x14ac:dyDescent="0.25">
      <c r="A175" t="s">
        <v>48</v>
      </c>
      <c r="B175" t="s">
        <v>128</v>
      </c>
      <c r="C175" t="s">
        <v>76</v>
      </c>
      <c r="D175" t="s">
        <v>51</v>
      </c>
      <c r="E175" t="s">
        <v>52</v>
      </c>
      <c r="F175" t="str">
        <f t="shared" si="11"/>
        <v>30</v>
      </c>
      <c r="G175" t="s">
        <v>265</v>
      </c>
      <c r="H175" t="s">
        <v>265</v>
      </c>
      <c r="I175" t="str">
        <f t="shared" si="8"/>
        <v>0212053</v>
      </c>
      <c r="J175" t="str">
        <f t="shared" si="9"/>
        <v>gminy miejsko-wiejskiej</v>
      </c>
      <c r="K175" t="str">
        <f t="shared" si="10"/>
        <v>gmina miejsko-wiejska</v>
      </c>
      <c r="L175" t="s">
        <v>130</v>
      </c>
    </row>
    <row r="176" spans="1:12" x14ac:dyDescent="0.25">
      <c r="A176" t="s">
        <v>48</v>
      </c>
      <c r="B176" t="s">
        <v>214</v>
      </c>
      <c r="C176" t="s">
        <v>50</v>
      </c>
      <c r="D176" t="s">
        <v>55</v>
      </c>
      <c r="E176" t="s">
        <v>52</v>
      </c>
      <c r="F176" t="str">
        <f t="shared" si="11"/>
        <v>10</v>
      </c>
      <c r="G176" t="s">
        <v>266</v>
      </c>
      <c r="H176" t="s">
        <v>266</v>
      </c>
      <c r="I176" t="str">
        <f t="shared" si="8"/>
        <v>0226011</v>
      </c>
      <c r="J176" t="str">
        <f t="shared" si="9"/>
        <v>gminy miejskiej</v>
      </c>
      <c r="K176" t="str">
        <f t="shared" si="10"/>
        <v>gmina miejska</v>
      </c>
      <c r="L176" t="s">
        <v>216</v>
      </c>
    </row>
    <row r="177" spans="1:12" x14ac:dyDescent="0.25">
      <c r="A177" t="s">
        <v>48</v>
      </c>
      <c r="B177" t="s">
        <v>82</v>
      </c>
      <c r="C177" t="s">
        <v>74</v>
      </c>
      <c r="D177" t="s">
        <v>52</v>
      </c>
      <c r="E177" t="s">
        <v>55</v>
      </c>
      <c r="F177" t="str">
        <f t="shared" si="11"/>
        <v>01</v>
      </c>
      <c r="G177" t="s">
        <v>84</v>
      </c>
      <c r="H177" t="s">
        <v>379</v>
      </c>
      <c r="I177" t="str">
        <f t="shared" si="8"/>
        <v>0222000</v>
      </c>
      <c r="J177" t="str">
        <f t="shared" si="9"/>
        <v>powiatu</v>
      </c>
      <c r="K177" t="str">
        <f t="shared" si="10"/>
        <v>powiat</v>
      </c>
    </row>
    <row r="178" spans="1:12" x14ac:dyDescent="0.25">
      <c r="A178" t="s">
        <v>48</v>
      </c>
      <c r="B178" t="s">
        <v>82</v>
      </c>
      <c r="C178" t="s">
        <v>63</v>
      </c>
      <c r="D178" t="s">
        <v>51</v>
      </c>
      <c r="E178" t="s">
        <v>52</v>
      </c>
      <c r="F178" t="str">
        <f t="shared" si="11"/>
        <v>30</v>
      </c>
      <c r="G178" t="s">
        <v>267</v>
      </c>
      <c r="H178" t="s">
        <v>267</v>
      </c>
      <c r="I178" t="str">
        <f t="shared" si="8"/>
        <v>0222033</v>
      </c>
      <c r="J178" t="str">
        <f t="shared" si="9"/>
        <v>gminy miejsko-wiejskiej</v>
      </c>
      <c r="K178" t="str">
        <f t="shared" si="10"/>
        <v>gmina miejsko-wiejska</v>
      </c>
      <c r="L178" t="s">
        <v>84</v>
      </c>
    </row>
    <row r="179" spans="1:12" x14ac:dyDescent="0.25">
      <c r="A179" t="s">
        <v>48</v>
      </c>
      <c r="B179" t="s">
        <v>268</v>
      </c>
      <c r="C179" t="s">
        <v>74</v>
      </c>
      <c r="D179" t="s">
        <v>52</v>
      </c>
      <c r="E179" t="s">
        <v>71</v>
      </c>
      <c r="F179" t="str">
        <f t="shared" si="11"/>
        <v>02</v>
      </c>
      <c r="G179" t="s">
        <v>269</v>
      </c>
      <c r="H179" t="s">
        <v>269</v>
      </c>
      <c r="I179" t="str">
        <f t="shared" si="8"/>
        <v>0264000</v>
      </c>
      <c r="J179" t="str">
        <f t="shared" si="9"/>
        <v>miasta</v>
      </c>
      <c r="K179" t="str">
        <f t="shared" si="10"/>
        <v>miasto na prawach powiatu</v>
      </c>
      <c r="L179" t="s">
        <v>104</v>
      </c>
    </row>
    <row r="180" spans="1:12" x14ac:dyDescent="0.25">
      <c r="A180" t="s">
        <v>48</v>
      </c>
      <c r="B180" t="s">
        <v>102</v>
      </c>
      <c r="C180" t="s">
        <v>74</v>
      </c>
      <c r="D180" t="s">
        <v>52</v>
      </c>
      <c r="E180" t="s">
        <v>55</v>
      </c>
      <c r="F180" t="str">
        <f t="shared" si="11"/>
        <v>01</v>
      </c>
      <c r="G180" t="s">
        <v>104</v>
      </c>
      <c r="H180" t="s">
        <v>380</v>
      </c>
      <c r="I180" t="str">
        <f t="shared" si="8"/>
        <v>0223000</v>
      </c>
      <c r="J180" t="str">
        <f t="shared" si="9"/>
        <v>powiatu</v>
      </c>
      <c r="K180" t="str">
        <f t="shared" si="10"/>
        <v>powiat</v>
      </c>
    </row>
    <row r="181" spans="1:12" x14ac:dyDescent="0.25">
      <c r="A181" t="s">
        <v>48</v>
      </c>
      <c r="B181" t="s">
        <v>214</v>
      </c>
      <c r="C181" t="s">
        <v>76</v>
      </c>
      <c r="D181" t="s">
        <v>71</v>
      </c>
      <c r="E181" t="s">
        <v>52</v>
      </c>
      <c r="F181" t="str">
        <f t="shared" si="11"/>
        <v>20</v>
      </c>
      <c r="G181" t="s">
        <v>270</v>
      </c>
      <c r="H181" t="s">
        <v>270</v>
      </c>
      <c r="I181" t="str">
        <f t="shared" si="8"/>
        <v>0226052</v>
      </c>
      <c r="J181" t="str">
        <f t="shared" si="9"/>
        <v>gminy wiejskiej</v>
      </c>
      <c r="K181" t="str">
        <f t="shared" si="10"/>
        <v>gmina wiejska</v>
      </c>
      <c r="L181" t="s">
        <v>216</v>
      </c>
    </row>
    <row r="182" spans="1:12" x14ac:dyDescent="0.25">
      <c r="A182" t="s">
        <v>48</v>
      </c>
      <c r="B182" t="s">
        <v>62</v>
      </c>
      <c r="C182" t="s">
        <v>50</v>
      </c>
      <c r="D182" t="s">
        <v>55</v>
      </c>
      <c r="E182" t="s">
        <v>52</v>
      </c>
      <c r="F182" t="str">
        <f t="shared" si="11"/>
        <v>10</v>
      </c>
      <c r="G182" t="s">
        <v>271</v>
      </c>
      <c r="H182" t="s">
        <v>271</v>
      </c>
      <c r="I182" t="str">
        <f t="shared" si="8"/>
        <v>0225011</v>
      </c>
      <c r="J182" t="str">
        <f t="shared" si="9"/>
        <v>gminy miejskiej</v>
      </c>
      <c r="K182" t="str">
        <f t="shared" si="10"/>
        <v>gmina miejska</v>
      </c>
      <c r="L182" t="s">
        <v>65</v>
      </c>
    </row>
    <row r="183" spans="1:12" x14ac:dyDescent="0.25">
      <c r="A183" t="s">
        <v>48</v>
      </c>
      <c r="B183" t="s">
        <v>171</v>
      </c>
      <c r="C183" t="s">
        <v>76</v>
      </c>
      <c r="D183" t="s">
        <v>71</v>
      </c>
      <c r="E183" t="s">
        <v>52</v>
      </c>
      <c r="F183" t="str">
        <f t="shared" si="11"/>
        <v>20</v>
      </c>
      <c r="G183" t="s">
        <v>272</v>
      </c>
      <c r="H183" t="s">
        <v>272</v>
      </c>
      <c r="I183" t="str">
        <f t="shared" si="8"/>
        <v>0220052</v>
      </c>
      <c r="J183" t="str">
        <f t="shared" si="9"/>
        <v>gminy wiejskiej</v>
      </c>
      <c r="K183" t="str">
        <f t="shared" si="10"/>
        <v>gmina wiejska</v>
      </c>
      <c r="L183" t="s">
        <v>204</v>
      </c>
    </row>
    <row r="184" spans="1:12" x14ac:dyDescent="0.25">
      <c r="A184" t="s">
        <v>48</v>
      </c>
      <c r="B184" t="s">
        <v>49</v>
      </c>
      <c r="C184" t="s">
        <v>76</v>
      </c>
      <c r="D184" t="s">
        <v>51</v>
      </c>
      <c r="E184" t="s">
        <v>52</v>
      </c>
      <c r="F184" t="str">
        <f t="shared" si="11"/>
        <v>30</v>
      </c>
      <c r="G184" t="s">
        <v>273</v>
      </c>
      <c r="H184" t="s">
        <v>273</v>
      </c>
      <c r="I184" t="str">
        <f t="shared" si="8"/>
        <v>0224053</v>
      </c>
      <c r="J184" t="str">
        <f t="shared" si="9"/>
        <v>gminy miejsko-wiejskiej</v>
      </c>
      <c r="K184" t="str">
        <f t="shared" si="10"/>
        <v>gmina miejsko-wiejska</v>
      </c>
      <c r="L184" t="s">
        <v>54</v>
      </c>
    </row>
    <row r="185" spans="1:12" x14ac:dyDescent="0.25">
      <c r="A185" t="s">
        <v>48</v>
      </c>
      <c r="B185" t="s">
        <v>49</v>
      </c>
      <c r="C185" t="s">
        <v>74</v>
      </c>
      <c r="D185" t="s">
        <v>52</v>
      </c>
      <c r="E185" t="s">
        <v>55</v>
      </c>
      <c r="F185" t="str">
        <f t="shared" si="11"/>
        <v>01</v>
      </c>
      <c r="G185" t="s">
        <v>54</v>
      </c>
      <c r="H185" t="s">
        <v>381</v>
      </c>
      <c r="I185" t="str">
        <f t="shared" si="8"/>
        <v>0224000</v>
      </c>
      <c r="J185" t="str">
        <f t="shared" si="9"/>
        <v>powiatu</v>
      </c>
      <c r="K185" t="str">
        <f t="shared" si="10"/>
        <v>powiat</v>
      </c>
    </row>
    <row r="186" spans="1:12" x14ac:dyDescent="0.25">
      <c r="A186" t="s">
        <v>48</v>
      </c>
      <c r="B186" t="s">
        <v>62</v>
      </c>
      <c r="C186" t="s">
        <v>48</v>
      </c>
      <c r="D186" t="s">
        <v>55</v>
      </c>
      <c r="E186" t="s">
        <v>52</v>
      </c>
      <c r="F186" t="str">
        <f t="shared" si="11"/>
        <v>10</v>
      </c>
      <c r="G186" t="s">
        <v>274</v>
      </c>
      <c r="H186" t="s">
        <v>355</v>
      </c>
      <c r="I186" t="str">
        <f t="shared" si="8"/>
        <v>0225021</v>
      </c>
      <c r="J186" t="str">
        <f t="shared" si="9"/>
        <v>gminy miejskiej</v>
      </c>
      <c r="K186" t="str">
        <f t="shared" si="10"/>
        <v>gmina miejska</v>
      </c>
      <c r="L186" t="s">
        <v>65</v>
      </c>
    </row>
    <row r="187" spans="1:12" x14ac:dyDescent="0.25">
      <c r="A187" t="s">
        <v>48</v>
      </c>
      <c r="B187" t="s">
        <v>62</v>
      </c>
      <c r="C187" t="s">
        <v>145</v>
      </c>
      <c r="D187" t="s">
        <v>71</v>
      </c>
      <c r="E187" t="s">
        <v>52</v>
      </c>
      <c r="F187" t="str">
        <f t="shared" si="11"/>
        <v>20</v>
      </c>
      <c r="G187" t="s">
        <v>275</v>
      </c>
      <c r="H187" t="s">
        <v>355</v>
      </c>
      <c r="I187" t="str">
        <f t="shared" si="8"/>
        <v>0225072</v>
      </c>
      <c r="J187" t="str">
        <f t="shared" si="9"/>
        <v>gminy wiejskiej</v>
      </c>
      <c r="K187" t="str">
        <f t="shared" si="10"/>
        <v>gmina wiejska</v>
      </c>
      <c r="L187" t="s">
        <v>65</v>
      </c>
    </row>
    <row r="188" spans="1:12" x14ac:dyDescent="0.25">
      <c r="A188" t="s">
        <v>48</v>
      </c>
      <c r="B188" t="s">
        <v>62</v>
      </c>
      <c r="C188" t="s">
        <v>74</v>
      </c>
      <c r="D188" t="s">
        <v>52</v>
      </c>
      <c r="E188" t="s">
        <v>55</v>
      </c>
      <c r="F188" t="str">
        <f t="shared" si="11"/>
        <v>01</v>
      </c>
      <c r="G188" t="s">
        <v>65</v>
      </c>
      <c r="H188" t="s">
        <v>382</v>
      </c>
      <c r="I188" t="str">
        <f t="shared" si="8"/>
        <v>0225000</v>
      </c>
      <c r="J188" t="str">
        <f t="shared" si="9"/>
        <v>powiatu</v>
      </c>
      <c r="K188" t="str">
        <f t="shared" si="10"/>
        <v>powiat</v>
      </c>
    </row>
    <row r="189" spans="1:12" x14ac:dyDescent="0.25">
      <c r="A189" t="s">
        <v>48</v>
      </c>
      <c r="B189" t="s">
        <v>49</v>
      </c>
      <c r="C189" t="s">
        <v>86</v>
      </c>
      <c r="D189" t="s">
        <v>51</v>
      </c>
      <c r="E189" t="s">
        <v>52</v>
      </c>
      <c r="F189" t="str">
        <f t="shared" si="11"/>
        <v>30</v>
      </c>
      <c r="G189" t="s">
        <v>276</v>
      </c>
      <c r="H189" t="s">
        <v>276</v>
      </c>
      <c r="I189" t="str">
        <f t="shared" si="8"/>
        <v>0224063</v>
      </c>
      <c r="J189" t="str">
        <f t="shared" si="9"/>
        <v>gminy miejsko-wiejskiej</v>
      </c>
      <c r="K189" t="str">
        <f t="shared" si="10"/>
        <v>gmina miejsko-wiejska</v>
      </c>
      <c r="L189" t="s">
        <v>54</v>
      </c>
    </row>
    <row r="190" spans="1:12" x14ac:dyDescent="0.25">
      <c r="A190" t="s">
        <v>48</v>
      </c>
      <c r="B190" t="s">
        <v>214</v>
      </c>
      <c r="C190" t="s">
        <v>48</v>
      </c>
      <c r="D190" t="s">
        <v>55</v>
      </c>
      <c r="E190" t="s">
        <v>52</v>
      </c>
      <c r="F190" t="str">
        <f t="shared" si="11"/>
        <v>10</v>
      </c>
      <c r="G190" t="s">
        <v>277</v>
      </c>
      <c r="H190" t="s">
        <v>356</v>
      </c>
      <c r="I190" t="str">
        <f t="shared" si="8"/>
        <v>0226021</v>
      </c>
      <c r="J190" t="str">
        <f t="shared" si="9"/>
        <v>gminy miejskiej</v>
      </c>
      <c r="K190" t="str">
        <f t="shared" si="10"/>
        <v>gmina miejska</v>
      </c>
      <c r="L190" t="s">
        <v>216</v>
      </c>
    </row>
    <row r="191" spans="1:12" x14ac:dyDescent="0.25">
      <c r="A191" t="s">
        <v>48</v>
      </c>
      <c r="B191" t="s">
        <v>214</v>
      </c>
      <c r="C191" t="s">
        <v>86</v>
      </c>
      <c r="D191" t="s">
        <v>71</v>
      </c>
      <c r="E191" t="s">
        <v>52</v>
      </c>
      <c r="F191" t="str">
        <f t="shared" si="11"/>
        <v>20</v>
      </c>
      <c r="G191" t="s">
        <v>278</v>
      </c>
      <c r="H191" t="s">
        <v>356</v>
      </c>
      <c r="I191" t="str">
        <f t="shared" si="8"/>
        <v>0226062</v>
      </c>
      <c r="J191" t="str">
        <f t="shared" si="9"/>
        <v>gminy wiejskiej</v>
      </c>
      <c r="K191" t="str">
        <f t="shared" si="10"/>
        <v>gmina wiejska</v>
      </c>
      <c r="L191" t="s">
        <v>216</v>
      </c>
    </row>
    <row r="192" spans="1:12" x14ac:dyDescent="0.25">
      <c r="A192" t="s">
        <v>48</v>
      </c>
      <c r="B192" t="s">
        <v>214</v>
      </c>
      <c r="C192" t="s">
        <v>74</v>
      </c>
      <c r="D192" t="s">
        <v>52</v>
      </c>
      <c r="E192" t="s">
        <v>55</v>
      </c>
      <c r="F192" t="str">
        <f t="shared" si="11"/>
        <v>01</v>
      </c>
      <c r="G192" t="s">
        <v>216</v>
      </c>
      <c r="H192" t="s">
        <v>383</v>
      </c>
      <c r="I192" t="str">
        <f t="shared" si="8"/>
        <v>0226000</v>
      </c>
      <c r="J192" t="str">
        <f t="shared" si="9"/>
        <v>powiatu</v>
      </c>
      <c r="K192" t="str">
        <f t="shared" si="10"/>
        <v>powiat</v>
      </c>
    </row>
    <row r="193" spans="1:12" x14ac:dyDescent="0.25">
      <c r="A193" t="s">
        <v>48</v>
      </c>
      <c r="B193" t="s">
        <v>49</v>
      </c>
      <c r="C193" t="s">
        <v>145</v>
      </c>
      <c r="D193" t="s">
        <v>51</v>
      </c>
      <c r="E193" t="s">
        <v>52</v>
      </c>
      <c r="F193" t="str">
        <f t="shared" si="11"/>
        <v>30</v>
      </c>
      <c r="G193" t="s">
        <v>279</v>
      </c>
      <c r="H193" t="s">
        <v>279</v>
      </c>
      <c r="I193" t="str">
        <f t="shared" si="8"/>
        <v>0224073</v>
      </c>
      <c r="J193" t="str">
        <f t="shared" si="9"/>
        <v>gminy miejsko-wiejskiej</v>
      </c>
      <c r="K193" t="str">
        <f t="shared" si="10"/>
        <v>gmina miejsko-wiejska</v>
      </c>
      <c r="L193" t="s">
        <v>54</v>
      </c>
    </row>
    <row r="194" spans="1:12" x14ac:dyDescent="0.25">
      <c r="A194" t="s">
        <v>48</v>
      </c>
      <c r="B194" t="s">
        <v>48</v>
      </c>
      <c r="C194" t="s">
        <v>76</v>
      </c>
      <c r="D194" t="s">
        <v>280</v>
      </c>
      <c r="E194" t="s">
        <v>283</v>
      </c>
      <c r="F194" t="str">
        <f t="shared" si="11"/>
        <v>Z8</v>
      </c>
      <c r="G194" t="s">
        <v>282</v>
      </c>
      <c r="H194" t="s">
        <v>282</v>
      </c>
      <c r="I194" t="str">
        <f t="shared" ref="I194:I211" si="12">A194&amp;B194&amp;C194&amp;D194</f>
        <v>020205Z</v>
      </c>
      <c r="J194" t="str">
        <f t="shared" ref="J194:J211" si="13">VLOOKUP($F194,$S$1:$T$9,2)</f>
        <v>związku</v>
      </c>
      <c r="K194" t="str">
        <f t="shared" ref="K194:K211" si="14">VLOOKUP($F194,$Y$1:$Z$9,2)</f>
        <v>związek</v>
      </c>
      <c r="L194" t="s">
        <v>58</v>
      </c>
    </row>
    <row r="195" spans="1:12" x14ac:dyDescent="0.25">
      <c r="A195" t="s">
        <v>48</v>
      </c>
      <c r="B195" t="s">
        <v>89</v>
      </c>
      <c r="C195" t="s">
        <v>100</v>
      </c>
      <c r="D195" t="s">
        <v>280</v>
      </c>
      <c r="E195" t="s">
        <v>283</v>
      </c>
      <c r="F195" t="str">
        <f t="shared" ref="F195:F211" si="15">D195&amp;E195</f>
        <v>Z8</v>
      </c>
      <c r="G195" t="s">
        <v>284</v>
      </c>
      <c r="H195" t="s">
        <v>284</v>
      </c>
      <c r="I195" t="str">
        <f t="shared" si="12"/>
        <v>021604Z</v>
      </c>
      <c r="J195" t="str">
        <f t="shared" si="13"/>
        <v>związku</v>
      </c>
      <c r="K195" t="str">
        <f t="shared" si="14"/>
        <v>związek</v>
      </c>
      <c r="L195" t="s">
        <v>91</v>
      </c>
    </row>
    <row r="196" spans="1:12" x14ac:dyDescent="0.25">
      <c r="A196" t="s">
        <v>48</v>
      </c>
      <c r="B196" t="s">
        <v>62</v>
      </c>
      <c r="C196" t="s">
        <v>48</v>
      </c>
      <c r="D196" t="s">
        <v>280</v>
      </c>
      <c r="E196" t="s">
        <v>283</v>
      </c>
      <c r="F196" t="str">
        <f t="shared" si="15"/>
        <v>Z8</v>
      </c>
      <c r="G196" t="s">
        <v>285</v>
      </c>
      <c r="H196" t="s">
        <v>285</v>
      </c>
      <c r="I196" t="str">
        <f t="shared" si="12"/>
        <v>022502Z</v>
      </c>
      <c r="J196" t="str">
        <f t="shared" si="13"/>
        <v>związku</v>
      </c>
      <c r="K196" t="str">
        <f t="shared" si="14"/>
        <v>związek</v>
      </c>
      <c r="L196" t="s">
        <v>65</v>
      </c>
    </row>
    <row r="197" spans="1:12" x14ac:dyDescent="0.25">
      <c r="A197" t="s">
        <v>48</v>
      </c>
      <c r="B197" t="s">
        <v>79</v>
      </c>
      <c r="C197" t="s">
        <v>100</v>
      </c>
      <c r="D197" t="s">
        <v>280</v>
      </c>
      <c r="E197" t="s">
        <v>283</v>
      </c>
      <c r="F197" t="str">
        <f t="shared" si="15"/>
        <v>Z8</v>
      </c>
      <c r="G197" t="s">
        <v>286</v>
      </c>
      <c r="H197" t="s">
        <v>286</v>
      </c>
      <c r="I197" t="str">
        <f t="shared" si="12"/>
        <v>021704Z</v>
      </c>
      <c r="J197" t="str">
        <f t="shared" si="13"/>
        <v>związku</v>
      </c>
      <c r="K197" t="str">
        <f t="shared" si="14"/>
        <v>związek</v>
      </c>
      <c r="L197" t="s">
        <v>81</v>
      </c>
    </row>
    <row r="198" spans="1:12" x14ac:dyDescent="0.25">
      <c r="A198" t="s">
        <v>48</v>
      </c>
      <c r="B198" t="s">
        <v>48</v>
      </c>
      <c r="C198" t="s">
        <v>50</v>
      </c>
      <c r="D198" t="s">
        <v>280</v>
      </c>
      <c r="E198" t="s">
        <v>304</v>
      </c>
      <c r="F198" t="str">
        <f t="shared" si="15"/>
        <v>Z6</v>
      </c>
      <c r="G198" t="s">
        <v>287</v>
      </c>
      <c r="H198" t="s">
        <v>287</v>
      </c>
      <c r="I198" t="str">
        <f t="shared" si="12"/>
        <v>020201Z</v>
      </c>
      <c r="J198" t="str">
        <f t="shared" si="13"/>
        <v>związku</v>
      </c>
      <c r="K198" t="str">
        <f t="shared" si="14"/>
        <v>związek</v>
      </c>
      <c r="L198" t="s">
        <v>58</v>
      </c>
    </row>
    <row r="199" spans="1:12" x14ac:dyDescent="0.25">
      <c r="A199" t="s">
        <v>48</v>
      </c>
      <c r="B199" t="s">
        <v>288</v>
      </c>
      <c r="C199" t="s">
        <v>50</v>
      </c>
      <c r="D199" t="s">
        <v>280</v>
      </c>
      <c r="E199" t="s">
        <v>283</v>
      </c>
      <c r="F199" t="str">
        <f t="shared" si="15"/>
        <v>Z8</v>
      </c>
      <c r="G199" t="s">
        <v>289</v>
      </c>
      <c r="H199" t="s">
        <v>289</v>
      </c>
      <c r="I199" t="str">
        <f t="shared" si="12"/>
        <v>026301Z</v>
      </c>
      <c r="J199" t="str">
        <f t="shared" si="13"/>
        <v>związku</v>
      </c>
      <c r="K199" t="str">
        <f t="shared" si="14"/>
        <v>związek</v>
      </c>
      <c r="L199" t="s">
        <v>68</v>
      </c>
    </row>
    <row r="200" spans="1:12" x14ac:dyDescent="0.25">
      <c r="A200" t="s">
        <v>48</v>
      </c>
      <c r="B200" t="s">
        <v>168</v>
      </c>
      <c r="C200" t="s">
        <v>50</v>
      </c>
      <c r="D200" t="s">
        <v>280</v>
      </c>
      <c r="E200" t="s">
        <v>283</v>
      </c>
      <c r="F200" t="str">
        <f t="shared" si="15"/>
        <v>Z8</v>
      </c>
      <c r="G200" t="s">
        <v>290</v>
      </c>
      <c r="H200" t="s">
        <v>290</v>
      </c>
      <c r="I200" t="str">
        <f t="shared" si="12"/>
        <v>021001Z</v>
      </c>
      <c r="J200" t="str">
        <f t="shared" si="13"/>
        <v>związku</v>
      </c>
      <c r="K200" t="str">
        <f t="shared" si="14"/>
        <v>związek</v>
      </c>
      <c r="L200" t="s">
        <v>170</v>
      </c>
    </row>
    <row r="201" spans="1:12" x14ac:dyDescent="0.25">
      <c r="A201" t="s">
        <v>48</v>
      </c>
      <c r="B201" t="s">
        <v>171</v>
      </c>
      <c r="C201" t="s">
        <v>48</v>
      </c>
      <c r="D201" t="s">
        <v>280</v>
      </c>
      <c r="E201" t="s">
        <v>283</v>
      </c>
      <c r="F201" t="str">
        <f t="shared" si="15"/>
        <v>Z8</v>
      </c>
      <c r="G201" t="s">
        <v>291</v>
      </c>
      <c r="H201" t="s">
        <v>291</v>
      </c>
      <c r="I201" t="str">
        <f t="shared" si="12"/>
        <v>022002Z</v>
      </c>
      <c r="J201" t="str">
        <f t="shared" si="13"/>
        <v>związku</v>
      </c>
      <c r="K201" t="str">
        <f t="shared" si="14"/>
        <v>związek</v>
      </c>
      <c r="L201" t="s">
        <v>204</v>
      </c>
    </row>
    <row r="202" spans="1:12" x14ac:dyDescent="0.25">
      <c r="A202" t="s">
        <v>48</v>
      </c>
      <c r="B202" t="s">
        <v>112</v>
      </c>
      <c r="C202" t="s">
        <v>50</v>
      </c>
      <c r="D202" t="s">
        <v>280</v>
      </c>
      <c r="E202" t="s">
        <v>283</v>
      </c>
      <c r="F202" t="str">
        <f t="shared" si="15"/>
        <v>Z8</v>
      </c>
      <c r="G202" t="s">
        <v>292</v>
      </c>
      <c r="H202" t="s">
        <v>292</v>
      </c>
      <c r="I202" t="str">
        <f t="shared" si="12"/>
        <v>021501Z</v>
      </c>
      <c r="J202" t="str">
        <f t="shared" si="13"/>
        <v>związku</v>
      </c>
      <c r="K202" t="str">
        <f t="shared" si="14"/>
        <v>związek</v>
      </c>
      <c r="L202" t="s">
        <v>114</v>
      </c>
    </row>
    <row r="203" spans="1:12" x14ac:dyDescent="0.25">
      <c r="A203" t="s">
        <v>48</v>
      </c>
      <c r="B203" t="s">
        <v>137</v>
      </c>
      <c r="C203" t="s">
        <v>50</v>
      </c>
      <c r="D203" t="s">
        <v>280</v>
      </c>
      <c r="E203" t="s">
        <v>283</v>
      </c>
      <c r="F203" t="str">
        <f t="shared" si="15"/>
        <v>Z8</v>
      </c>
      <c r="G203" t="s">
        <v>293</v>
      </c>
      <c r="H203" t="s">
        <v>293</v>
      </c>
      <c r="I203" t="str">
        <f t="shared" si="12"/>
        <v>026101Z</v>
      </c>
      <c r="J203" t="str">
        <f t="shared" si="13"/>
        <v>związku</v>
      </c>
      <c r="K203" t="str">
        <f t="shared" si="14"/>
        <v>związek</v>
      </c>
      <c r="L203" t="s">
        <v>132</v>
      </c>
    </row>
    <row r="204" spans="1:12" x14ac:dyDescent="0.25">
      <c r="A204" t="s">
        <v>48</v>
      </c>
      <c r="B204" t="s">
        <v>92</v>
      </c>
      <c r="C204" t="s">
        <v>145</v>
      </c>
      <c r="D204" t="s">
        <v>280</v>
      </c>
      <c r="E204" t="s">
        <v>283</v>
      </c>
      <c r="F204" t="str">
        <f t="shared" si="15"/>
        <v>Z8</v>
      </c>
      <c r="G204" t="s">
        <v>294</v>
      </c>
      <c r="H204" t="s">
        <v>294</v>
      </c>
      <c r="I204" t="str">
        <f t="shared" si="12"/>
        <v>020907Z</v>
      </c>
      <c r="J204" t="str">
        <f t="shared" si="13"/>
        <v>związku</v>
      </c>
      <c r="K204" t="str">
        <f t="shared" si="14"/>
        <v>związek</v>
      </c>
      <c r="L204" t="s">
        <v>94</v>
      </c>
    </row>
    <row r="205" spans="1:12" x14ac:dyDescent="0.25">
      <c r="A205" t="s">
        <v>48</v>
      </c>
      <c r="B205">
        <v>15</v>
      </c>
      <c r="C205" t="s">
        <v>100</v>
      </c>
      <c r="D205" t="s">
        <v>280</v>
      </c>
      <c r="E205" t="s">
        <v>304</v>
      </c>
      <c r="F205" t="str">
        <f t="shared" si="15"/>
        <v>Z6</v>
      </c>
      <c r="G205" t="s">
        <v>295</v>
      </c>
      <c r="H205" t="s">
        <v>295</v>
      </c>
      <c r="I205" t="str">
        <f t="shared" si="12"/>
        <v>021504Z</v>
      </c>
      <c r="J205" t="str">
        <f t="shared" si="13"/>
        <v>związku</v>
      </c>
      <c r="K205" t="str">
        <f t="shared" si="14"/>
        <v>związek</v>
      </c>
      <c r="L205" t="s">
        <v>114</v>
      </c>
    </row>
    <row r="206" spans="1:12" x14ac:dyDescent="0.25">
      <c r="A206" t="s">
        <v>48</v>
      </c>
      <c r="B206" t="s">
        <v>50</v>
      </c>
      <c r="C206" t="s">
        <v>50</v>
      </c>
      <c r="D206" t="s">
        <v>280</v>
      </c>
      <c r="E206" t="s">
        <v>283</v>
      </c>
      <c r="F206" t="str">
        <f t="shared" si="15"/>
        <v>Z8</v>
      </c>
      <c r="G206" t="s">
        <v>296</v>
      </c>
      <c r="H206" t="s">
        <v>296</v>
      </c>
      <c r="I206" t="str">
        <f t="shared" si="12"/>
        <v>020101Z</v>
      </c>
      <c r="J206" t="str">
        <f t="shared" si="13"/>
        <v>związku</v>
      </c>
      <c r="K206" t="str">
        <f t="shared" si="14"/>
        <v>związek</v>
      </c>
      <c r="L206" t="s">
        <v>70</v>
      </c>
    </row>
    <row r="207" spans="1:12" x14ac:dyDescent="0.25">
      <c r="A207" t="s">
        <v>48</v>
      </c>
      <c r="B207" t="s">
        <v>63</v>
      </c>
      <c r="C207" t="s">
        <v>50</v>
      </c>
      <c r="D207" t="s">
        <v>280</v>
      </c>
      <c r="E207" t="s">
        <v>297</v>
      </c>
      <c r="F207" t="str">
        <f t="shared" si="15"/>
        <v>Z7</v>
      </c>
      <c r="G207" t="s">
        <v>298</v>
      </c>
      <c r="H207" t="s">
        <v>298</v>
      </c>
      <c r="I207" t="str">
        <f t="shared" si="12"/>
        <v>020301Z</v>
      </c>
      <c r="J207" t="str">
        <f t="shared" si="13"/>
        <v>związku</v>
      </c>
      <c r="K207" t="str">
        <f t="shared" si="14"/>
        <v>związek</v>
      </c>
      <c r="L207" t="s">
        <v>120</v>
      </c>
    </row>
    <row r="208" spans="1:12" x14ac:dyDescent="0.25">
      <c r="A208" t="s">
        <v>48</v>
      </c>
      <c r="B208" t="s">
        <v>106</v>
      </c>
      <c r="C208" t="s">
        <v>85</v>
      </c>
      <c r="D208" t="s">
        <v>51</v>
      </c>
      <c r="E208" t="s">
        <v>52</v>
      </c>
      <c r="F208" t="str">
        <f t="shared" si="15"/>
        <v>30</v>
      </c>
      <c r="G208" t="s">
        <v>299</v>
      </c>
      <c r="H208" t="s">
        <v>299</v>
      </c>
      <c r="I208" t="str">
        <f t="shared" si="12"/>
        <v>0219083</v>
      </c>
      <c r="J208" t="str">
        <f t="shared" si="13"/>
        <v>gminy miejsko-wiejskiej</v>
      </c>
      <c r="K208" t="str">
        <f t="shared" si="14"/>
        <v>gmina miejsko-wiejska</v>
      </c>
      <c r="L208" t="s">
        <v>108</v>
      </c>
    </row>
    <row r="209" spans="1:12" x14ac:dyDescent="0.25">
      <c r="A209" t="s">
        <v>48</v>
      </c>
      <c r="B209" t="s">
        <v>171</v>
      </c>
      <c r="C209" t="s">
        <v>86</v>
      </c>
      <c r="D209" t="s">
        <v>51</v>
      </c>
      <c r="E209" t="s">
        <v>52</v>
      </c>
      <c r="F209" t="str">
        <f t="shared" si="15"/>
        <v>30</v>
      </c>
      <c r="G209" t="s">
        <v>300</v>
      </c>
      <c r="H209" t="s">
        <v>300</v>
      </c>
      <c r="I209" t="str">
        <f t="shared" si="12"/>
        <v>0220063</v>
      </c>
      <c r="J209" t="str">
        <f t="shared" si="13"/>
        <v>gminy miejsko-wiejskiej</v>
      </c>
      <c r="K209" t="str">
        <f t="shared" si="14"/>
        <v>gmina miejsko-wiejska</v>
      </c>
      <c r="L209" t="s">
        <v>204</v>
      </c>
    </row>
    <row r="210" spans="1:12" x14ac:dyDescent="0.25">
      <c r="A210" t="s">
        <v>48</v>
      </c>
      <c r="B210" t="s">
        <v>102</v>
      </c>
      <c r="C210" t="s">
        <v>92</v>
      </c>
      <c r="D210" t="s">
        <v>71</v>
      </c>
      <c r="E210" t="s">
        <v>52</v>
      </c>
      <c r="F210" t="str">
        <f t="shared" si="15"/>
        <v>20</v>
      </c>
      <c r="G210" t="s">
        <v>301</v>
      </c>
      <c r="H210" t="s">
        <v>301</v>
      </c>
      <c r="I210" t="str">
        <f t="shared" si="12"/>
        <v>0223092</v>
      </c>
      <c r="J210" t="str">
        <f t="shared" si="13"/>
        <v>gminy wiejskiej</v>
      </c>
      <c r="K210" t="str">
        <f t="shared" si="14"/>
        <v>gmina wiejska</v>
      </c>
      <c r="L210" t="s">
        <v>104</v>
      </c>
    </row>
    <row r="211" spans="1:12" x14ac:dyDescent="0.25">
      <c r="A211" t="s">
        <v>48</v>
      </c>
      <c r="B211" t="s">
        <v>63</v>
      </c>
      <c r="C211" t="s">
        <v>86</v>
      </c>
      <c r="D211" t="s">
        <v>71</v>
      </c>
      <c r="E211" t="s">
        <v>52</v>
      </c>
      <c r="F211" t="str">
        <f t="shared" si="15"/>
        <v>20</v>
      </c>
      <c r="G211" t="s">
        <v>302</v>
      </c>
      <c r="H211" t="s">
        <v>302</v>
      </c>
      <c r="I211" t="str">
        <f t="shared" si="12"/>
        <v>0203062</v>
      </c>
      <c r="J211" t="str">
        <f t="shared" si="13"/>
        <v>gminy wiejskiej</v>
      </c>
      <c r="K211" t="str">
        <f t="shared" si="14"/>
        <v>gmina wiejska</v>
      </c>
      <c r="L211" t="s">
        <v>120</v>
      </c>
    </row>
  </sheetData>
  <autoFilter ref="A1:L211" xr:uid="{CB39207F-EB24-41BD-8776-514D6C8817B1}"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Zbiorczo</vt:lpstr>
      <vt:lpstr>Załącznik 1</vt:lpstr>
      <vt:lpstr>Załącznik 2</vt:lpstr>
      <vt:lpstr>techniczny</vt:lpstr>
      <vt:lpstr>ListaJST</vt:lpstr>
      <vt:lpstr>'Załącznik 1'!Obszar_wydruku</vt:lpstr>
      <vt:lpstr>'Załącznik 2'!Obszar_wydruku</vt:lpstr>
      <vt:lpstr>Zbiorczo!Obszar_wydruku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Duczmal Katarzyna</dc:creator>
  <cp:lastModifiedBy>Wojtek K.</cp:lastModifiedBy>
  <cp:lastPrinted>2025-02-21T10:22:56Z</cp:lastPrinted>
  <dcterms:created xsi:type="dcterms:W3CDTF">2019-02-18T08:57:59Z</dcterms:created>
  <dcterms:modified xsi:type="dcterms:W3CDTF">2026-03-23T14:30:04Z</dcterms:modified>
</cp:coreProperties>
</file>